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firstSheet="4" activeTab="3"/>
  </bookViews>
  <sheets>
    <sheet name="Հունվար" sheetId="5" r:id="rId1"/>
    <sheet name="Փետրվար" sheetId="6" r:id="rId2"/>
    <sheet name="Մարտ" sheetId="7" r:id="rId3"/>
    <sheet name="Ապրիլ" sheetId="8" r:id="rId4"/>
    <sheet name="Մայիս" sheetId="9" r:id="rId5"/>
    <sheet name="Հունիս" sheetId="10" r:id="rId6"/>
    <sheet name="Հուլիս" sheetId="11" r:id="rId7"/>
    <sheet name="Օգոստոս" sheetId="12" r:id="rId8"/>
    <sheet name="Սեպտեմբեր" sheetId="13" r:id="rId9"/>
    <sheet name="Հոկտեմբեր" sheetId="14" r:id="rId10"/>
    <sheet name="Նոյեմբեր" sheetId="18" r:id="rId11"/>
    <sheet name="Դեկտեմբեր" sheetId="17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7" l="1"/>
  <c r="H33" i="17"/>
  <c r="K32" i="17"/>
  <c r="D32" i="17"/>
  <c r="L32" i="17" s="1"/>
  <c r="L31" i="17"/>
  <c r="K31" i="17"/>
  <c r="D31" i="17"/>
  <c r="K30" i="17"/>
  <c r="L30" i="17" s="1"/>
  <c r="D30" i="17"/>
  <c r="K29" i="17"/>
  <c r="D29" i="17"/>
  <c r="D28" i="17" s="1"/>
  <c r="J28" i="17"/>
  <c r="I28" i="17"/>
  <c r="H28" i="17"/>
  <c r="G28" i="17"/>
  <c r="F28" i="17"/>
  <c r="E28" i="17"/>
  <c r="C28" i="17"/>
  <c r="K27" i="17"/>
  <c r="L27" i="17" s="1"/>
  <c r="D27" i="17"/>
  <c r="K26" i="17"/>
  <c r="D26" i="17"/>
  <c r="L26" i="17" s="1"/>
  <c r="K25" i="17"/>
  <c r="L25" i="17"/>
  <c r="K24" i="17"/>
  <c r="L24" i="17" s="1"/>
  <c r="D24" i="17"/>
  <c r="J23" i="17"/>
  <c r="I23" i="17"/>
  <c r="H23" i="17"/>
  <c r="G23" i="17"/>
  <c r="F23" i="17"/>
  <c r="E23" i="17"/>
  <c r="C23" i="17"/>
  <c r="K22" i="17"/>
  <c r="D22" i="17"/>
  <c r="L21" i="17"/>
  <c r="K21" i="17"/>
  <c r="D21" i="17"/>
  <c r="K20" i="17"/>
  <c r="L20" i="17" s="1"/>
  <c r="K19" i="17"/>
  <c r="D18" i="17"/>
  <c r="J18" i="17"/>
  <c r="I18" i="17"/>
  <c r="I33" i="17" s="1"/>
  <c r="H18" i="17"/>
  <c r="G18" i="17"/>
  <c r="G33" i="17" s="1"/>
  <c r="F18" i="17"/>
  <c r="F33" i="17" s="1"/>
  <c r="E18" i="17"/>
  <c r="E33" i="17" s="1"/>
  <c r="L18" i="18"/>
  <c r="D19" i="18"/>
  <c r="K28" i="17" l="1"/>
  <c r="J33" i="17"/>
  <c r="C33" i="17"/>
  <c r="K23" i="17"/>
  <c r="L22" i="17"/>
  <c r="K18" i="17"/>
  <c r="K33" i="17" s="1"/>
  <c r="L23" i="17"/>
  <c r="D33" i="17"/>
  <c r="D23" i="17"/>
  <c r="L19" i="17"/>
  <c r="L18" i="17" s="1"/>
  <c r="L29" i="17"/>
  <c r="L28" i="17" s="1"/>
  <c r="K32" i="18"/>
  <c r="K31" i="18"/>
  <c r="K30" i="18"/>
  <c r="K28" i="18" s="1"/>
  <c r="K29" i="18"/>
  <c r="K27" i="18"/>
  <c r="K26" i="18"/>
  <c r="K23" i="18" s="1"/>
  <c r="K25" i="18"/>
  <c r="K24" i="18"/>
  <c r="K22" i="18"/>
  <c r="K21" i="18"/>
  <c r="K20" i="18"/>
  <c r="K19" i="18"/>
  <c r="K18" i="18"/>
  <c r="J28" i="18"/>
  <c r="I28" i="18"/>
  <c r="H28" i="18"/>
  <c r="G28" i="18"/>
  <c r="J23" i="18"/>
  <c r="I23" i="18"/>
  <c r="H23" i="18"/>
  <c r="G23" i="18"/>
  <c r="J18" i="18"/>
  <c r="J33" i="18" s="1"/>
  <c r="I18" i="18"/>
  <c r="I33" i="18" s="1"/>
  <c r="H18" i="18"/>
  <c r="H33" i="18" s="1"/>
  <c r="G18" i="18"/>
  <c r="G33" i="18" s="1"/>
  <c r="F28" i="18"/>
  <c r="E28" i="18"/>
  <c r="F23" i="18"/>
  <c r="E23" i="18"/>
  <c r="F18" i="18"/>
  <c r="F33" i="18" s="1"/>
  <c r="E18" i="18"/>
  <c r="E33" i="18" s="1"/>
  <c r="C28" i="18"/>
  <c r="C23" i="18"/>
  <c r="C18" i="18"/>
  <c r="E18" i="14"/>
  <c r="L33" i="17" l="1"/>
  <c r="C33" i="18"/>
  <c r="K33" i="18"/>
  <c r="D30" i="18"/>
  <c r="D31" i="18"/>
  <c r="D32" i="18"/>
  <c r="L32" i="18" s="1"/>
  <c r="D29" i="18"/>
  <c r="L29" i="18" s="1"/>
  <c r="D25" i="18"/>
  <c r="D26" i="18"/>
  <c r="D27" i="18"/>
  <c r="D24" i="18"/>
  <c r="D20" i="18"/>
  <c r="D21" i="18"/>
  <c r="D22" i="18"/>
  <c r="L19" i="18"/>
  <c r="L31" i="18"/>
  <c r="L30" i="18"/>
  <c r="L27" i="18"/>
  <c r="L26" i="18"/>
  <c r="D23" i="18"/>
  <c r="L22" i="18"/>
  <c r="L21" i="18"/>
  <c r="L20" i="18"/>
  <c r="D30" i="14"/>
  <c r="D31" i="14"/>
  <c r="D32" i="14"/>
  <c r="D29" i="14"/>
  <c r="D25" i="14"/>
  <c r="D26" i="14"/>
  <c r="D27" i="14"/>
  <c r="D24" i="14"/>
  <c r="D20" i="14"/>
  <c r="D21" i="14"/>
  <c r="D22" i="14"/>
  <c r="D19" i="14"/>
  <c r="L28" i="18" l="1"/>
  <c r="L33" i="18"/>
  <c r="D18" i="18"/>
  <c r="L25" i="18"/>
  <c r="D28" i="18"/>
  <c r="L24" i="18"/>
  <c r="K32" i="14"/>
  <c r="K31" i="14"/>
  <c r="K30" i="14"/>
  <c r="K29" i="14"/>
  <c r="K28" i="14"/>
  <c r="J28" i="14"/>
  <c r="I28" i="14"/>
  <c r="H28" i="14"/>
  <c r="G28" i="14"/>
  <c r="F28" i="14"/>
  <c r="E28" i="14"/>
  <c r="C28" i="14"/>
  <c r="K27" i="14"/>
  <c r="K26" i="14"/>
  <c r="K25" i="14"/>
  <c r="K24" i="14"/>
  <c r="J23" i="14"/>
  <c r="I23" i="14"/>
  <c r="H23" i="14"/>
  <c r="G23" i="14"/>
  <c r="F23" i="14"/>
  <c r="E23" i="14"/>
  <c r="C23" i="14"/>
  <c r="K22" i="14"/>
  <c r="K21" i="14"/>
  <c r="K20" i="14"/>
  <c r="K19" i="14"/>
  <c r="J18" i="14"/>
  <c r="J33" i="14" s="1"/>
  <c r="I18" i="14"/>
  <c r="I33" i="14" s="1"/>
  <c r="H18" i="14"/>
  <c r="G18" i="14"/>
  <c r="F18" i="14"/>
  <c r="F33" i="14" s="1"/>
  <c r="E33" i="14"/>
  <c r="C18" i="14"/>
  <c r="D33" i="18" l="1"/>
  <c r="L23" i="18"/>
  <c r="H33" i="14"/>
  <c r="G33" i="14"/>
  <c r="K23" i="14"/>
  <c r="K18" i="14"/>
  <c r="K33" i="14" s="1"/>
  <c r="C33" i="14"/>
  <c r="D23" i="5"/>
  <c r="E23" i="6"/>
  <c r="C18" i="7"/>
  <c r="E18" i="7"/>
  <c r="E18" i="8"/>
  <c r="E18" i="13"/>
  <c r="K32" i="13"/>
  <c r="K31" i="13"/>
  <c r="K30" i="13"/>
  <c r="K29" i="13"/>
  <c r="J28" i="13"/>
  <c r="I28" i="13"/>
  <c r="H28" i="13"/>
  <c r="G28" i="13"/>
  <c r="F28" i="13"/>
  <c r="E28" i="13"/>
  <c r="C28" i="13"/>
  <c r="K27" i="13"/>
  <c r="K26" i="13"/>
  <c r="K25" i="13"/>
  <c r="K24" i="13"/>
  <c r="J23" i="13"/>
  <c r="I23" i="13"/>
  <c r="H23" i="13"/>
  <c r="G23" i="13"/>
  <c r="F23" i="13"/>
  <c r="E23" i="13"/>
  <c r="C23" i="13"/>
  <c r="K22" i="13"/>
  <c r="K21" i="13"/>
  <c r="K20" i="13"/>
  <c r="K19" i="13"/>
  <c r="J18" i="13"/>
  <c r="I18" i="13"/>
  <c r="H18" i="13"/>
  <c r="G18" i="13"/>
  <c r="F18" i="13"/>
  <c r="C18" i="13"/>
  <c r="K32" i="12"/>
  <c r="K31" i="12"/>
  <c r="K30" i="12"/>
  <c r="K29" i="12"/>
  <c r="J28" i="12"/>
  <c r="I28" i="12"/>
  <c r="H28" i="12"/>
  <c r="G28" i="12"/>
  <c r="F28" i="12"/>
  <c r="E28" i="12"/>
  <c r="C28" i="12"/>
  <c r="K27" i="12"/>
  <c r="K26" i="12"/>
  <c r="K25" i="12"/>
  <c r="K24" i="12"/>
  <c r="J23" i="12"/>
  <c r="I23" i="12"/>
  <c r="H23" i="12"/>
  <c r="G23" i="12"/>
  <c r="F23" i="12"/>
  <c r="E23" i="12"/>
  <c r="C23" i="12"/>
  <c r="K22" i="12"/>
  <c r="K21" i="12"/>
  <c r="K20" i="12"/>
  <c r="K19" i="12"/>
  <c r="J18" i="12"/>
  <c r="I18" i="12"/>
  <c r="H18" i="12"/>
  <c r="G18" i="12"/>
  <c r="F18" i="12"/>
  <c r="F33" i="12" s="1"/>
  <c r="E18" i="12"/>
  <c r="C18" i="12"/>
  <c r="K32" i="11"/>
  <c r="K31" i="11"/>
  <c r="K30" i="11"/>
  <c r="K29" i="11"/>
  <c r="J28" i="11"/>
  <c r="I28" i="11"/>
  <c r="H28" i="11"/>
  <c r="G28" i="11"/>
  <c r="F28" i="11"/>
  <c r="E28" i="11"/>
  <c r="C28" i="11"/>
  <c r="K27" i="11"/>
  <c r="K26" i="11"/>
  <c r="K25" i="11"/>
  <c r="K24" i="11"/>
  <c r="J23" i="11"/>
  <c r="I23" i="11"/>
  <c r="H23" i="11"/>
  <c r="G23" i="11"/>
  <c r="F23" i="11"/>
  <c r="E23" i="11"/>
  <c r="C23" i="11"/>
  <c r="K22" i="11"/>
  <c r="K21" i="11"/>
  <c r="K20" i="11"/>
  <c r="K19" i="11"/>
  <c r="J18" i="11"/>
  <c r="I18" i="11"/>
  <c r="H18" i="11"/>
  <c r="H33" i="11" s="1"/>
  <c r="G18" i="11"/>
  <c r="F18" i="11"/>
  <c r="E18" i="11"/>
  <c r="C18" i="11"/>
  <c r="K32" i="10"/>
  <c r="K31" i="10"/>
  <c r="K30" i="10"/>
  <c r="K29" i="10"/>
  <c r="J28" i="10"/>
  <c r="I28" i="10"/>
  <c r="H28" i="10"/>
  <c r="G28" i="10"/>
  <c r="F28" i="10"/>
  <c r="E28" i="10"/>
  <c r="C28" i="10"/>
  <c r="K27" i="10"/>
  <c r="K26" i="10"/>
  <c r="K25" i="10"/>
  <c r="K24" i="10"/>
  <c r="J23" i="10"/>
  <c r="I23" i="10"/>
  <c r="H23" i="10"/>
  <c r="G23" i="10"/>
  <c r="F23" i="10"/>
  <c r="E23" i="10"/>
  <c r="C23" i="10"/>
  <c r="K22" i="10"/>
  <c r="K21" i="10"/>
  <c r="K20" i="10"/>
  <c r="K19" i="10"/>
  <c r="J18" i="10"/>
  <c r="I18" i="10"/>
  <c r="H18" i="10"/>
  <c r="H33" i="10" s="1"/>
  <c r="G18" i="10"/>
  <c r="F18" i="10"/>
  <c r="E18" i="10"/>
  <c r="C18" i="10"/>
  <c r="C33" i="10" s="1"/>
  <c r="K32" i="9"/>
  <c r="K31" i="9"/>
  <c r="K30" i="9"/>
  <c r="K29" i="9"/>
  <c r="J28" i="9"/>
  <c r="I28" i="9"/>
  <c r="H28" i="9"/>
  <c r="G28" i="9"/>
  <c r="F28" i="9"/>
  <c r="E28" i="9"/>
  <c r="C28" i="9"/>
  <c r="K27" i="9"/>
  <c r="K26" i="9"/>
  <c r="K25" i="9"/>
  <c r="K24" i="9"/>
  <c r="J23" i="9"/>
  <c r="I23" i="9"/>
  <c r="H23" i="9"/>
  <c r="G23" i="9"/>
  <c r="F23" i="9"/>
  <c r="E23" i="9"/>
  <c r="C23" i="9"/>
  <c r="K22" i="9"/>
  <c r="K21" i="9"/>
  <c r="K20" i="9"/>
  <c r="K19" i="9"/>
  <c r="J18" i="9"/>
  <c r="I18" i="9"/>
  <c r="H18" i="9"/>
  <c r="G18" i="9"/>
  <c r="F18" i="9"/>
  <c r="E18" i="9"/>
  <c r="C18" i="9"/>
  <c r="K32" i="8"/>
  <c r="K31" i="8"/>
  <c r="K30" i="8"/>
  <c r="K29" i="8"/>
  <c r="J28" i="8"/>
  <c r="I28" i="8"/>
  <c r="H28" i="8"/>
  <c r="G28" i="8"/>
  <c r="F28" i="8"/>
  <c r="E28" i="8"/>
  <c r="E33" i="8" s="1"/>
  <c r="C28" i="8"/>
  <c r="K27" i="8"/>
  <c r="K26" i="8"/>
  <c r="K25" i="8"/>
  <c r="K24" i="8"/>
  <c r="J23" i="8"/>
  <c r="I23" i="8"/>
  <c r="H23" i="8"/>
  <c r="G23" i="8"/>
  <c r="F23" i="8"/>
  <c r="E23" i="8"/>
  <c r="C23" i="8"/>
  <c r="K22" i="8"/>
  <c r="K21" i="8"/>
  <c r="K20" i="8"/>
  <c r="K19" i="8"/>
  <c r="J18" i="8"/>
  <c r="I18" i="8"/>
  <c r="H18" i="8"/>
  <c r="G18" i="8"/>
  <c r="F18" i="8"/>
  <c r="C18" i="8"/>
  <c r="K32" i="7"/>
  <c r="K31" i="7"/>
  <c r="K30" i="7"/>
  <c r="K29" i="7"/>
  <c r="J28" i="7"/>
  <c r="I28" i="7"/>
  <c r="H28" i="7"/>
  <c r="G28" i="7"/>
  <c r="F28" i="7"/>
  <c r="E28" i="7"/>
  <c r="C28" i="7"/>
  <c r="K27" i="7"/>
  <c r="K26" i="7"/>
  <c r="K25" i="7"/>
  <c r="K24" i="7"/>
  <c r="J23" i="7"/>
  <c r="I23" i="7"/>
  <c r="H23" i="7"/>
  <c r="G23" i="7"/>
  <c r="F23" i="7"/>
  <c r="E23" i="7"/>
  <c r="C23" i="7"/>
  <c r="K22" i="7"/>
  <c r="K21" i="7"/>
  <c r="K20" i="7"/>
  <c r="K19" i="7"/>
  <c r="J18" i="7"/>
  <c r="I18" i="7"/>
  <c r="H18" i="7"/>
  <c r="G18" i="7"/>
  <c r="F18" i="7"/>
  <c r="G18" i="5"/>
  <c r="J23" i="5"/>
  <c r="D28" i="5"/>
  <c r="E28" i="5"/>
  <c r="F28" i="5"/>
  <c r="G28" i="5"/>
  <c r="H28" i="5"/>
  <c r="I28" i="5"/>
  <c r="J28" i="5"/>
  <c r="C28" i="5"/>
  <c r="E23" i="5"/>
  <c r="F23" i="5"/>
  <c r="G23" i="5"/>
  <c r="H23" i="5"/>
  <c r="I23" i="5"/>
  <c r="C23" i="5"/>
  <c r="D18" i="5"/>
  <c r="E18" i="5"/>
  <c r="F18" i="5"/>
  <c r="H18" i="5"/>
  <c r="I18" i="5"/>
  <c r="J18" i="5"/>
  <c r="C18" i="5"/>
  <c r="J23" i="6"/>
  <c r="C23" i="6"/>
  <c r="C18" i="6"/>
  <c r="C28" i="6"/>
  <c r="E28" i="6"/>
  <c r="F28" i="6"/>
  <c r="G28" i="6"/>
  <c r="H28" i="6"/>
  <c r="I28" i="6"/>
  <c r="J28" i="6"/>
  <c r="F23" i="6"/>
  <c r="G23" i="6"/>
  <c r="H23" i="6"/>
  <c r="I23" i="6"/>
  <c r="E18" i="6"/>
  <c r="F18" i="6"/>
  <c r="G18" i="6"/>
  <c r="H18" i="6"/>
  <c r="I18" i="6"/>
  <c r="J18" i="6"/>
  <c r="K32" i="6"/>
  <c r="K31" i="6"/>
  <c r="K30" i="6"/>
  <c r="K29" i="6"/>
  <c r="K27" i="6"/>
  <c r="K26" i="6"/>
  <c r="K25" i="6"/>
  <c r="K24" i="6"/>
  <c r="K22" i="6"/>
  <c r="K21" i="6"/>
  <c r="K20" i="6"/>
  <c r="K19" i="6"/>
  <c r="K32" i="5"/>
  <c r="L32" i="5" s="1"/>
  <c r="D32" i="6" s="1"/>
  <c r="K31" i="5"/>
  <c r="L31" i="5" s="1"/>
  <c r="D31" i="6" s="1"/>
  <c r="K30" i="5"/>
  <c r="L30" i="5" s="1"/>
  <c r="D30" i="6" s="1"/>
  <c r="K29" i="5"/>
  <c r="L29" i="5" s="1"/>
  <c r="D29" i="6" s="1"/>
  <c r="K27" i="5"/>
  <c r="L27" i="5" s="1"/>
  <c r="D27" i="6" s="1"/>
  <c r="K26" i="5"/>
  <c r="L26" i="5" s="1"/>
  <c r="D26" i="6" s="1"/>
  <c r="K25" i="5"/>
  <c r="L25" i="5" s="1"/>
  <c r="D25" i="6" s="1"/>
  <c r="K24" i="5"/>
  <c r="L24" i="5" s="1"/>
  <c r="D24" i="6" s="1"/>
  <c r="K22" i="5"/>
  <c r="L22" i="5" s="1"/>
  <c r="D22" i="6" s="1"/>
  <c r="K21" i="5"/>
  <c r="K20" i="5"/>
  <c r="K19" i="5"/>
  <c r="L19" i="5" s="1"/>
  <c r="D19" i="6" s="1"/>
  <c r="I33" i="11" l="1"/>
  <c r="K28" i="11"/>
  <c r="G33" i="13"/>
  <c r="K28" i="9"/>
  <c r="J33" i="13"/>
  <c r="I33" i="13"/>
  <c r="H33" i="13"/>
  <c r="K28" i="13"/>
  <c r="E33" i="13"/>
  <c r="C33" i="13"/>
  <c r="K18" i="13"/>
  <c r="K23" i="13"/>
  <c r="F33" i="13"/>
  <c r="H33" i="12"/>
  <c r="I33" i="12"/>
  <c r="J33" i="12"/>
  <c r="K28" i="12"/>
  <c r="G33" i="12"/>
  <c r="K23" i="12"/>
  <c r="K18" i="12"/>
  <c r="E33" i="12"/>
  <c r="C33" i="12"/>
  <c r="F33" i="11"/>
  <c r="K23" i="11"/>
  <c r="J33" i="11"/>
  <c r="G33" i="11"/>
  <c r="E33" i="11"/>
  <c r="C33" i="11"/>
  <c r="K18" i="11"/>
  <c r="K33" i="11" s="1"/>
  <c r="J33" i="10"/>
  <c r="I33" i="10"/>
  <c r="K28" i="10"/>
  <c r="G33" i="10"/>
  <c r="F33" i="10"/>
  <c r="E33" i="10"/>
  <c r="K23" i="10"/>
  <c r="K18" i="10"/>
  <c r="I33" i="9"/>
  <c r="E33" i="9"/>
  <c r="H33" i="9"/>
  <c r="F33" i="9"/>
  <c r="J33" i="9"/>
  <c r="G33" i="9"/>
  <c r="C33" i="9"/>
  <c r="K18" i="9"/>
  <c r="K23" i="9"/>
  <c r="I33" i="8"/>
  <c r="H33" i="8"/>
  <c r="F33" i="8"/>
  <c r="K28" i="8"/>
  <c r="J33" i="8"/>
  <c r="G33" i="8"/>
  <c r="C33" i="8"/>
  <c r="K23" i="8"/>
  <c r="K18" i="8"/>
  <c r="H33" i="7"/>
  <c r="F33" i="7"/>
  <c r="E33" i="7"/>
  <c r="C33" i="7"/>
  <c r="J33" i="7"/>
  <c r="I33" i="7"/>
  <c r="G33" i="7"/>
  <c r="K28" i="7"/>
  <c r="K23" i="7"/>
  <c r="K18" i="7"/>
  <c r="J33" i="6"/>
  <c r="L32" i="6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L31" i="6"/>
  <c r="D31" i="7" s="1"/>
  <c r="L31" i="7" s="1"/>
  <c r="D31" i="8" s="1"/>
  <c r="L31" i="8" s="1"/>
  <c r="D31" i="9" s="1"/>
  <c r="L31" i="9" s="1"/>
  <c r="H33" i="6"/>
  <c r="K28" i="6"/>
  <c r="G33" i="6"/>
  <c r="F33" i="6"/>
  <c r="E33" i="6"/>
  <c r="I33" i="6"/>
  <c r="C33" i="6"/>
  <c r="L22" i="6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K18" i="6"/>
  <c r="L25" i="6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K23" i="6"/>
  <c r="L26" i="6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L24" i="6"/>
  <c r="D24" i="7" s="1"/>
  <c r="K28" i="5"/>
  <c r="C33" i="5"/>
  <c r="E33" i="5"/>
  <c r="K18" i="5"/>
  <c r="K23" i="5"/>
  <c r="L30" i="6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L28" i="5"/>
  <c r="D28" i="6"/>
  <c r="D33" i="5"/>
  <c r="L23" i="5"/>
  <c r="D23" i="6"/>
  <c r="L27" i="6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L19" i="6"/>
  <c r="L29" i="6"/>
  <c r="D29" i="7" s="1"/>
  <c r="L29" i="7" s="1"/>
  <c r="I33" i="5"/>
  <c r="D25" i="13" l="1"/>
  <c r="L25" i="13" s="1"/>
  <c r="L25" i="14"/>
  <c r="D27" i="13"/>
  <c r="L27" i="13" s="1"/>
  <c r="L27" i="14"/>
  <c r="D26" i="13"/>
  <c r="L26" i="13" s="1"/>
  <c r="L26" i="14"/>
  <c r="D22" i="13"/>
  <c r="L22" i="13" s="1"/>
  <c r="L22" i="14"/>
  <c r="K33" i="9"/>
  <c r="D30" i="13"/>
  <c r="L30" i="13" s="1"/>
  <c r="L30" i="14"/>
  <c r="D32" i="13"/>
  <c r="L32" i="13" s="1"/>
  <c r="L32" i="14"/>
  <c r="K33" i="13"/>
  <c r="K33" i="12"/>
  <c r="K33" i="10"/>
  <c r="K33" i="8"/>
  <c r="K33" i="7"/>
  <c r="K33" i="6"/>
  <c r="L28" i="6"/>
  <c r="L23" i="6"/>
  <c r="L24" i="7"/>
  <c r="D23" i="7"/>
  <c r="D28" i="7"/>
  <c r="D19" i="7"/>
  <c r="L28" i="7"/>
  <c r="D29" i="8"/>
  <c r="D31" i="10"/>
  <c r="D24" i="8" l="1"/>
  <c r="L23" i="7"/>
  <c r="L19" i="7"/>
  <c r="L29" i="8"/>
  <c r="D28" i="8"/>
  <c r="L31" i="10"/>
  <c r="H33" i="5"/>
  <c r="F33" i="5"/>
  <c r="G33" i="5"/>
  <c r="J33" i="5"/>
  <c r="L24" i="8" l="1"/>
  <c r="D23" i="8"/>
  <c r="D19" i="8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l="1"/>
  <c r="L21" i="13" s="1"/>
  <c r="L21" i="14"/>
  <c r="D24" i="9"/>
  <c r="L23" i="8"/>
  <c r="L19" i="8"/>
  <c r="L29" i="9"/>
  <c r="D28" i="9"/>
  <c r="L31" i="11"/>
  <c r="L20" i="5"/>
  <c r="D20" i="6" l="1"/>
  <c r="L18" i="5"/>
  <c r="L33" i="5" s="1"/>
  <c r="L24" i="9"/>
  <c r="D23" i="9"/>
  <c r="D19" i="9"/>
  <c r="L28" i="9"/>
  <c r="D29" i="10"/>
  <c r="D31" i="12"/>
  <c r="D18" i="6" l="1"/>
  <c r="D33" i="6" s="1"/>
  <c r="L20" i="6"/>
  <c r="L23" i="9"/>
  <c r="D24" i="10"/>
  <c r="L19" i="9"/>
  <c r="L29" i="10"/>
  <c r="D28" i="10"/>
  <c r="L31" i="12"/>
  <c r="L31" i="14" s="1"/>
  <c r="D20" i="7" l="1"/>
  <c r="L18" i="6"/>
  <c r="L33" i="6" s="1"/>
  <c r="D23" i="10"/>
  <c r="L24" i="10"/>
  <c r="D19" i="10"/>
  <c r="L28" i="10"/>
  <c r="D29" i="11"/>
  <c r="D31" i="13"/>
  <c r="L20" i="7" l="1"/>
  <c r="D18" i="7"/>
  <c r="D33" i="7" s="1"/>
  <c r="D24" i="11"/>
  <c r="L23" i="10"/>
  <c r="L19" i="10"/>
  <c r="L29" i="11"/>
  <c r="D28" i="11"/>
  <c r="L31" i="13"/>
  <c r="D20" i="8" l="1"/>
  <c r="L18" i="7"/>
  <c r="L33" i="7" s="1"/>
  <c r="D23" i="11"/>
  <c r="L24" i="11"/>
  <c r="D19" i="11"/>
  <c r="D29" i="12"/>
  <c r="L28" i="11"/>
  <c r="L20" i="8" l="1"/>
  <c r="D18" i="8"/>
  <c r="D33" i="8" s="1"/>
  <c r="D24" i="12"/>
  <c r="L23" i="11"/>
  <c r="L19" i="11"/>
  <c r="L29" i="12"/>
  <c r="D28" i="12"/>
  <c r="L29" i="14" l="1"/>
  <c r="L28" i="14" s="1"/>
  <c r="D28" i="14"/>
  <c r="D20" i="9"/>
  <c r="L18" i="8"/>
  <c r="L33" i="8" s="1"/>
  <c r="L24" i="12"/>
  <c r="D23" i="12"/>
  <c r="D19" i="12"/>
  <c r="D29" i="13"/>
  <c r="L28" i="12"/>
  <c r="D23" i="14" l="1"/>
  <c r="L24" i="14"/>
  <c r="L23" i="14" s="1"/>
  <c r="L20" i="9"/>
  <c r="D18" i="9"/>
  <c r="D33" i="9" s="1"/>
  <c r="D24" i="13"/>
  <c r="L23" i="12"/>
  <c r="L19" i="12"/>
  <c r="L29" i="13"/>
  <c r="L28" i="13" s="1"/>
  <c r="D28" i="13"/>
  <c r="L19" i="14" l="1"/>
  <c r="D20" i="10"/>
  <c r="L18" i="9"/>
  <c r="L33" i="9" s="1"/>
  <c r="D23" i="13"/>
  <c r="L24" i="13"/>
  <c r="L23" i="13" s="1"/>
  <c r="D19" i="13"/>
  <c r="L20" i="10" l="1"/>
  <c r="D18" i="10"/>
  <c r="D33" i="10" s="1"/>
  <c r="L19" i="13"/>
  <c r="D20" i="11" l="1"/>
  <c r="L18" i="10"/>
  <c r="L33" i="10" s="1"/>
  <c r="L20" i="11" l="1"/>
  <c r="D18" i="11"/>
  <c r="D33" i="11" s="1"/>
  <c r="D20" i="12" l="1"/>
  <c r="L18" i="11"/>
  <c r="L33" i="11" s="1"/>
  <c r="L20" i="12" l="1"/>
  <c r="D18" i="12"/>
  <c r="D33" i="12" s="1"/>
  <c r="L20" i="14" l="1"/>
  <c r="L18" i="14" s="1"/>
  <c r="L33" i="14" s="1"/>
  <c r="D18" i="14"/>
  <c r="D33" i="14" s="1"/>
  <c r="D20" i="13"/>
  <c r="L18" i="12"/>
  <c r="L33" i="12" s="1"/>
  <c r="L20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<sst xmlns="http://schemas.openxmlformats.org/spreadsheetml/2006/main" count="476" uniqueCount="72">
  <si>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</si>
  <si>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</si>
  <si>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</si>
  <si>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</si>
  <si>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</si>
  <si>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</si>
  <si>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</si>
  <si>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</si>
  <si>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</si>
  <si>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</si>
  <si>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</si>
  <si>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</si>
  <si>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</si>
  <si>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</si>
  <si>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</si>
  <si>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</si>
  <si>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</si>
  <si>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Առ. 01.05.2023թ. ընթացքի մեջ գտնվող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</si>
  <si>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</si>
  <si>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</si>
  <si>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</si>
  <si>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</si>
  <si>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</si>
  <si>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</si>
  <si>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</si>
  <si>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 xml:space="preserve">Առ.01.05.2023թ. ընթացքի մեջ գտնվող  </t>
  </si>
  <si>
    <t>Առ. 01.06.2023թ. ընթացքի մեջ գտնվող</t>
  </si>
  <si>
    <t>Տրվել է պարզաբանում</t>
  </si>
  <si>
    <t>Մերժվել է</t>
  </si>
  <si>
    <t>Տեղեկատվության հարցում</t>
  </si>
  <si>
    <t>Հաշվետու ժամանակահատվածը՝  2024թ. Հունվար ամիս</t>
  </si>
  <si>
    <t xml:space="preserve">Առ.01.01.2024թ. ընթացքի մեջ գտնվող  </t>
  </si>
  <si>
    <t>ՀՀ կրթության, գիտության, մշակույթի և սպորտի նախարարության</t>
  </si>
  <si>
    <t xml:space="preserve"> (ԿԳՄՍՆ)</t>
  </si>
  <si>
    <t>_______________________________________ՀՀ կրթության, գիտության, մշակույթի և սպորտի նախարարություն_______________________________</t>
  </si>
  <si>
    <t>Հաշվետու ժամանակահատվածը՝  2024թ. Փետրվար</t>
  </si>
  <si>
    <t xml:space="preserve">                  ՀՀ կրթության, գիտության, մշակույթի և սպորտի նախարարություն</t>
  </si>
  <si>
    <t>Հաշվետու ժամանակահատվածը՝  2024 թ. մարտ</t>
  </si>
  <si>
    <t xml:space="preserve">Առ.01.03.2024թ. ընթացքի մեջ գտնվող  </t>
  </si>
  <si>
    <t>Առ. 01.04.2024թ. ընթացքի մեջ գտնվող</t>
  </si>
  <si>
    <t>Հաշվետու ժամանակահատվածը՝  2024թ. ապրիլ ամիս</t>
  </si>
  <si>
    <t>Առ. 01.05.2024թ. ընթացքի մեջ գտնվող</t>
  </si>
  <si>
    <t xml:space="preserve">Առ.01.04.2024թ. ընթացքի մեջ գտնվող  </t>
  </si>
  <si>
    <t>Հաշվետու ժամանակահատվածը՝  2024թ.  Մայիս ամիս</t>
  </si>
  <si>
    <t>+</t>
  </si>
  <si>
    <t xml:space="preserve">Առ.01.05.2024թ. ընթացքի մեջ գտնվող  </t>
  </si>
  <si>
    <t>Առ. 01.06.2024թ. ընթացքի մեջ գտնվող</t>
  </si>
  <si>
    <t>ԿԳՄՍՆ</t>
  </si>
  <si>
    <t>ՀՀ ԿԳՄՍՆ</t>
  </si>
  <si>
    <t>Հաշվետու ժամանակահատվածը՝  2024 թ. hունիս  ամիս</t>
  </si>
  <si>
    <t xml:space="preserve">Առ.01.06.2024թ. ընթացքի մեջ գտնվող  </t>
  </si>
  <si>
    <t>Առ. 01.08.2024թ. ընթացքի մեջ գտնվող</t>
  </si>
  <si>
    <t>Հաշվետու ժամանակահատվածը՝  2024թ. հուլիս ամիս</t>
  </si>
  <si>
    <t xml:space="preserve">Առ.01.07.2024թ. ընթացքի մեջ գտնվող  </t>
  </si>
  <si>
    <t>Առ. 01.09.2024թ. ընթացքի մեջ գտնվող</t>
  </si>
  <si>
    <t xml:space="preserve">Առ.01.08.2024թ. ընթացքի մեջ գտնվող  </t>
  </si>
  <si>
    <t>Հաշվետու ժամանակահատվածը՝  2024 թ. Օգոստոս ամիս</t>
  </si>
  <si>
    <t>ՀՀ կրթության, գիտության, մշակույթի և սպորտի նախարարություն</t>
  </si>
  <si>
    <t>Հաշվետու ժամանակահատվածը՝  2024 թ. սեպտեմբեր ամիս</t>
  </si>
  <si>
    <t xml:space="preserve"> </t>
  </si>
  <si>
    <t xml:space="preserve">Առ.01.10.2024թ. ընթացքի մեջ գտնվող  </t>
  </si>
  <si>
    <t>Առ. 01.11.2024թ. ընթացքի մեջ գտնվող</t>
  </si>
  <si>
    <t xml:space="preserve">Առ.01.09.2024թ. ընթացքի մեջ գտնվող  </t>
  </si>
  <si>
    <t>Առ. 01.10.2024թ. ընթացքի մեջ գտնվող</t>
  </si>
  <si>
    <t>Հաշվետու ժամանակահատվածը՝  2024 թ. հոկտեմբեր ամիս</t>
  </si>
  <si>
    <t xml:space="preserve">                                                                                             </t>
  </si>
  <si>
    <t xml:space="preserve">Առ.01.11.2024թ. ընթացքի մեջ գտնվող  </t>
  </si>
  <si>
    <t>Առ. 01.12.2024թ. ընթացքի մեջ գտնվող</t>
  </si>
  <si>
    <t xml:space="preserve">Առ.01.12.2024թ. ընթացքի մեջ գտնվող  </t>
  </si>
  <si>
    <t>Առ. 01.01.2025թ. ընթացքի մեջ գտնվող</t>
  </si>
  <si>
    <t>Հաշվետու ժամանակահատվածը՝  2024 թ. դեկտեմբեր ամիս</t>
  </si>
  <si>
    <t>Հաշվետու ժամանակահատվածը՝  2024 թ. նոյեմբեր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</si>
</sst>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13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32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33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30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83" t="s">
        <v>0</v>
      </c>
      <c r="B16" s="85" t="s">
        <v>1</v>
      </c>
      <c r="C16" s="85"/>
      <c r="D16" s="86" t="s">
        <v>31</v>
      </c>
      <c r="E16" s="88" t="s">
        <v>23</v>
      </c>
      <c r="F16" s="90" t="s">
        <v>2</v>
      </c>
      <c r="G16" s="92" t="s">
        <v>3</v>
      </c>
      <c r="H16" s="85"/>
      <c r="I16" s="85"/>
      <c r="J16" s="85"/>
      <c r="K16" s="93" t="s">
        <v>4</v>
      </c>
      <c r="L16" s="95" t="s">
        <v>17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87"/>
      <c r="E17" s="89"/>
      <c r="F17" s="91"/>
      <c r="G17" s="43" t="s">
        <v>18</v>
      </c>
      <c r="H17" s="13" t="s">
        <v>19</v>
      </c>
      <c r="I17" s="13" t="s">
        <v>28</v>
      </c>
      <c r="J17" s="13" t="s">
        <v>27</v>
      </c>
      <c r="K17" s="94"/>
      <c r="L17" s="96"/>
    </row>
    <row r="18" spans="1:12" ht="25.5" customHeight="1" thickBot="1" x14ac:dyDescent="0.35">
      <c r="A18" s="80" t="s">
        <v>7</v>
      </c>
      <c r="B18" s="81"/>
      <c r="C18" s="25">
        <f>SUM(C19:C22)</f>
        <v>639</v>
      </c>
      <c r="D18" s="28">
        <f t="shared" ref="D18:L18" si="0">SUM(D19:D22)</f>
        <v>36</v>
      </c>
      <c r="E18" s="38">
        <f t="shared" si="0"/>
        <v>31</v>
      </c>
      <c r="F18" s="26">
        <f t="shared" si="0"/>
        <v>0</v>
      </c>
      <c r="G18" s="44">
        <f>SUM(G19:G22)</f>
        <v>53</v>
      </c>
      <c r="H18" s="25">
        <f t="shared" si="0"/>
        <v>0</v>
      </c>
      <c r="I18" s="25">
        <f t="shared" si="0"/>
        <v>12</v>
      </c>
      <c r="J18" s="25">
        <f t="shared" si="0"/>
        <v>522</v>
      </c>
      <c r="K18" s="28">
        <f t="shared" si="0"/>
        <v>587</v>
      </c>
      <c r="L18" s="57">
        <f t="shared" si="0"/>
        <v>57</v>
      </c>
    </row>
    <row r="19" spans="1:12" x14ac:dyDescent="0.3">
      <c r="A19" s="22">
        <v>1</v>
      </c>
      <c r="B19" s="23" t="s">
        <v>9</v>
      </c>
      <c r="C19" s="24">
        <v>37</v>
      </c>
      <c r="D19" s="53">
        <v>6</v>
      </c>
      <c r="E19" s="39">
        <v>8</v>
      </c>
      <c r="F19" s="54">
        <v>0</v>
      </c>
      <c r="G19" s="45">
        <v>0</v>
      </c>
      <c r="H19" s="24">
        <v>0</v>
      </c>
      <c r="I19" s="24">
        <v>0</v>
      </c>
      <c r="J19" s="24">
        <v>35</v>
      </c>
      <c r="K19" s="56">
        <f>G19+H19+I19+J19</f>
        <v>35</v>
      </c>
      <c r="L19" s="58">
        <f>C19+D19-E19-F19-K19</f>
        <v>0</v>
      </c>
    </row>
    <row r="20" spans="1:12" x14ac:dyDescent="0.3">
      <c r="A20" s="2">
        <v>2</v>
      </c>
      <c r="B20" s="3" t="s">
        <v>10</v>
      </c>
      <c r="C20" s="1">
        <v>538</v>
      </c>
      <c r="D20" s="53">
        <v>28</v>
      </c>
      <c r="E20" s="40">
        <v>22</v>
      </c>
      <c r="F20" s="55">
        <v>0</v>
      </c>
      <c r="G20" s="46">
        <v>44</v>
      </c>
      <c r="H20" s="1">
        <v>0</v>
      </c>
      <c r="I20" s="1">
        <v>12</v>
      </c>
      <c r="J20" s="1">
        <v>432</v>
      </c>
      <c r="K20" s="56">
        <f>G20+H20+I20+J20</f>
        <v>488</v>
      </c>
      <c r="L20" s="59">
        <f>C20+D20-E20-F20-K20</f>
        <v>56</v>
      </c>
    </row>
    <row r="21" spans="1:12" x14ac:dyDescent="0.3">
      <c r="A21" s="2">
        <v>3</v>
      </c>
      <c r="B21" s="3" t="s">
        <v>11</v>
      </c>
      <c r="C21" s="1">
        <v>0</v>
      </c>
      <c r="D21" s="53">
        <v>0</v>
      </c>
      <c r="E21" s="40">
        <v>0</v>
      </c>
      <c r="F21" s="55">
        <v>0</v>
      </c>
      <c r="G21" s="46">
        <v>0</v>
      </c>
      <c r="H21" s="1">
        <v>0</v>
      </c>
      <c r="I21" s="1">
        <v>0</v>
      </c>
      <c r="J21" s="1">
        <v>0</v>
      </c>
      <c r="K21" s="56">
        <f>G21+H21+I21+J21</f>
        <v>0</v>
      </c>
      <c r="L21" s="59">
        <f>C21+D21-E21-F21-K21</f>
        <v>0</v>
      </c>
    </row>
    <row r="22" spans="1:12" x14ac:dyDescent="0.3">
      <c r="A22" s="2">
        <v>4</v>
      </c>
      <c r="B22" s="3" t="s">
        <v>29</v>
      </c>
      <c r="C22" s="1">
        <v>64</v>
      </c>
      <c r="D22" s="53">
        <v>2</v>
      </c>
      <c r="E22" s="40">
        <v>1</v>
      </c>
      <c r="F22" s="55">
        <v>0</v>
      </c>
      <c r="G22" s="46">
        <v>9</v>
      </c>
      <c r="H22" s="1">
        <v>0</v>
      </c>
      <c r="I22" s="1">
        <v>0</v>
      </c>
      <c r="J22" s="1">
        <v>55</v>
      </c>
      <c r="K22" s="56">
        <f>G22+H22+I22+J22</f>
        <v>64</v>
      </c>
      <c r="L22" s="59">
        <f>C22+D22-E22-F22-K22</f>
        <v>1</v>
      </c>
    </row>
    <row r="23" spans="1:12" ht="33" customHeight="1" x14ac:dyDescent="0.3">
      <c r="A23" s="97" t="s">
        <v>8</v>
      </c>
      <c r="B23" s="98"/>
      <c r="C23" s="5">
        <f>SUM(C24:C27)</f>
        <v>33</v>
      </c>
      <c r="D23" s="31">
        <f t="shared" ref="D23:L23" si="1">SUM(D24:D27)</f>
        <v>6</v>
      </c>
      <c r="E23" s="41">
        <f t="shared" si="1"/>
        <v>0</v>
      </c>
      <c r="F23" s="6">
        <f t="shared" si="1"/>
        <v>0</v>
      </c>
      <c r="G23" s="47">
        <f t="shared" si="1"/>
        <v>2</v>
      </c>
      <c r="H23" s="5">
        <f t="shared" si="1"/>
        <v>0</v>
      </c>
      <c r="I23" s="5">
        <f t="shared" si="1"/>
        <v>0</v>
      </c>
      <c r="J23" s="5">
        <f>SUM(J24:J27)</f>
        <v>28</v>
      </c>
      <c r="K23" s="31">
        <f t="shared" si="1"/>
        <v>30</v>
      </c>
      <c r="L23" s="59">
        <f t="shared" si="1"/>
        <v>9</v>
      </c>
    </row>
    <row r="24" spans="1:12" x14ac:dyDescent="0.3">
      <c r="A24" s="22">
        <v>1</v>
      </c>
      <c r="B24" s="23" t="s">
        <v>9</v>
      </c>
      <c r="C24" s="24">
        <v>5</v>
      </c>
      <c r="D24" s="53">
        <v>0</v>
      </c>
      <c r="E24" s="39">
        <v>0</v>
      </c>
      <c r="F24" s="54">
        <v>0</v>
      </c>
      <c r="G24" s="45">
        <v>1</v>
      </c>
      <c r="H24" s="24">
        <v>0</v>
      </c>
      <c r="I24" s="24">
        <v>0</v>
      </c>
      <c r="J24" s="24">
        <v>2</v>
      </c>
      <c r="K24" s="56">
        <f>G24+H24+I24+J24</f>
        <v>3</v>
      </c>
      <c r="L24" s="58">
        <f>C24+D24-E24-F24-K24</f>
        <v>2</v>
      </c>
    </row>
    <row r="25" spans="1:12" x14ac:dyDescent="0.3">
      <c r="A25" s="2">
        <v>2</v>
      </c>
      <c r="B25" s="3" t="s">
        <v>10</v>
      </c>
      <c r="C25" s="1">
        <v>22</v>
      </c>
      <c r="D25" s="53">
        <v>6</v>
      </c>
      <c r="E25" s="40">
        <v>0</v>
      </c>
      <c r="F25" s="55">
        <v>0</v>
      </c>
      <c r="G25" s="46">
        <v>0</v>
      </c>
      <c r="H25" s="1">
        <v>0</v>
      </c>
      <c r="I25" s="1">
        <v>0</v>
      </c>
      <c r="J25" s="1">
        <v>21</v>
      </c>
      <c r="K25" s="56">
        <f>G25+H25+I25+J25</f>
        <v>21</v>
      </c>
      <c r="L25" s="59">
        <f>C25+D25-E25-F25-K25</f>
        <v>7</v>
      </c>
    </row>
    <row r="26" spans="1:12" x14ac:dyDescent="0.3">
      <c r="A26" s="2">
        <v>3</v>
      </c>
      <c r="B26" s="3" t="s">
        <v>11</v>
      </c>
      <c r="C26" s="1">
        <v>0</v>
      </c>
      <c r="D26" s="53">
        <v>0</v>
      </c>
      <c r="E26" s="40">
        <v>0</v>
      </c>
      <c r="F26" s="55">
        <v>0</v>
      </c>
      <c r="G26" s="46">
        <v>0</v>
      </c>
      <c r="H26" s="1">
        <v>0</v>
      </c>
      <c r="I26" s="1">
        <v>0</v>
      </c>
      <c r="J26" s="1">
        <v>0</v>
      </c>
      <c r="K26" s="56">
        <f>G26+H26+I26+J26</f>
        <v>0</v>
      </c>
      <c r="L26" s="59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6</v>
      </c>
      <c r="D27" s="53">
        <v>0</v>
      </c>
      <c r="E27" s="40">
        <v>0</v>
      </c>
      <c r="F27" s="55">
        <v>0</v>
      </c>
      <c r="G27" s="46">
        <v>1</v>
      </c>
      <c r="H27" s="1">
        <v>0</v>
      </c>
      <c r="I27" s="1">
        <v>0</v>
      </c>
      <c r="J27" s="1">
        <v>5</v>
      </c>
      <c r="K27" s="56">
        <f>G27+H27+I27+J27</f>
        <v>6</v>
      </c>
      <c r="L27" s="59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11</v>
      </c>
      <c r="D28" s="32">
        <f t="shared" ref="D28:L28" si="2">SUM(D29:D32)</f>
        <v>10</v>
      </c>
      <c r="E28" s="42">
        <f t="shared" si="2"/>
        <v>0</v>
      </c>
      <c r="F28" s="11">
        <f t="shared" si="2"/>
        <v>0</v>
      </c>
      <c r="G28" s="48">
        <f t="shared" si="2"/>
        <v>0</v>
      </c>
      <c r="H28" s="10">
        <f t="shared" si="2"/>
        <v>0</v>
      </c>
      <c r="I28" s="10">
        <f t="shared" si="2"/>
        <v>1</v>
      </c>
      <c r="J28" s="10">
        <f t="shared" si="2"/>
        <v>9</v>
      </c>
      <c r="K28" s="32">
        <f t="shared" si="2"/>
        <v>10</v>
      </c>
      <c r="L28" s="60">
        <f t="shared" si="2"/>
        <v>11</v>
      </c>
    </row>
    <row r="29" spans="1:12" x14ac:dyDescent="0.3">
      <c r="A29" s="22">
        <v>1</v>
      </c>
      <c r="B29" s="23" t="s">
        <v>9</v>
      </c>
      <c r="C29" s="24">
        <v>0</v>
      </c>
      <c r="D29" s="53">
        <v>3</v>
      </c>
      <c r="E29" s="39">
        <v>0</v>
      </c>
      <c r="F29" s="54">
        <v>0</v>
      </c>
      <c r="G29" s="45">
        <v>0</v>
      </c>
      <c r="H29" s="24">
        <v>0</v>
      </c>
      <c r="I29" s="24">
        <v>0</v>
      </c>
      <c r="J29" s="24">
        <v>0</v>
      </c>
      <c r="K29" s="56">
        <f>G29+H29+I29+J29</f>
        <v>0</v>
      </c>
      <c r="L29" s="58">
        <f>C29+D29-E29-F29-K29</f>
        <v>3</v>
      </c>
    </row>
    <row r="30" spans="1:12" x14ac:dyDescent="0.3">
      <c r="A30" s="2">
        <v>2</v>
      </c>
      <c r="B30" s="3" t="s">
        <v>10</v>
      </c>
      <c r="C30" s="1">
        <v>11</v>
      </c>
      <c r="D30" s="53">
        <v>7</v>
      </c>
      <c r="E30" s="40">
        <v>0</v>
      </c>
      <c r="F30" s="55">
        <v>0</v>
      </c>
      <c r="G30" s="46">
        <v>0</v>
      </c>
      <c r="H30" s="1">
        <v>0</v>
      </c>
      <c r="I30" s="1">
        <v>1</v>
      </c>
      <c r="J30" s="1">
        <v>9</v>
      </c>
      <c r="K30" s="56">
        <f>G30+H30+I30+J30</f>
        <v>10</v>
      </c>
      <c r="L30" s="59">
        <f>C30+D30-E30-F30-K30</f>
        <v>8</v>
      </c>
    </row>
    <row r="31" spans="1:12" x14ac:dyDescent="0.3">
      <c r="A31" s="2">
        <v>3</v>
      </c>
      <c r="B31" s="3" t="s">
        <v>11</v>
      </c>
      <c r="C31" s="1">
        <v>0</v>
      </c>
      <c r="D31" s="53">
        <v>0</v>
      </c>
      <c r="E31" s="40">
        <v>0</v>
      </c>
      <c r="F31" s="55">
        <v>0</v>
      </c>
      <c r="G31" s="46">
        <v>0</v>
      </c>
      <c r="H31" s="1">
        <v>0</v>
      </c>
      <c r="I31" s="1">
        <v>0</v>
      </c>
      <c r="J31" s="1">
        <v>0</v>
      </c>
      <c r="K31" s="56">
        <f>G31+H31+I31+J31</f>
        <v>0</v>
      </c>
      <c r="L31" s="59">
        <f>C31+D31-E31-F31-K31</f>
        <v>0</v>
      </c>
    </row>
    <row r="32" spans="1:12" ht="17.25" thickBot="1" x14ac:dyDescent="0.35">
      <c r="A32" s="2">
        <v>4</v>
      </c>
      <c r="B32" s="3" t="s">
        <v>29</v>
      </c>
      <c r="C32" s="1">
        <v>0</v>
      </c>
      <c r="D32" s="53">
        <v>0</v>
      </c>
      <c r="E32" s="40">
        <v>0</v>
      </c>
      <c r="F32" s="55">
        <v>0</v>
      </c>
      <c r="G32" s="46">
        <v>0</v>
      </c>
      <c r="H32" s="1">
        <v>0</v>
      </c>
      <c r="I32" s="1">
        <v>0</v>
      </c>
      <c r="J32" s="1">
        <v>0</v>
      </c>
      <c r="K32" s="56">
        <f>G32+H32+I32+J32</f>
        <v>0</v>
      </c>
      <c r="L32" s="59">
        <f>C32+D32-E32-F32-K32</f>
        <v>0</v>
      </c>
    </row>
    <row r="33" spans="1:12" ht="22.5" customHeight="1" thickBot="1" x14ac:dyDescent="0.35">
      <c r="A33" s="80" t="s">
        <v>13</v>
      </c>
      <c r="B33" s="81"/>
      <c r="C33" s="25">
        <f>C18+C28</f>
        <v>650</v>
      </c>
      <c r="D33" s="28">
        <f>D18+D28</f>
        <v>46</v>
      </c>
      <c r="E33" s="38">
        <f>E18+E28</f>
        <v>31</v>
      </c>
      <c r="F33" s="26">
        <f t="shared" ref="F33:L33" si="3">F18+F28</f>
        <v>0</v>
      </c>
      <c r="G33" s="44">
        <f t="shared" si="3"/>
        <v>53</v>
      </c>
      <c r="H33" s="25">
        <f t="shared" si="3"/>
        <v>0</v>
      </c>
      <c r="I33" s="25">
        <f t="shared" si="3"/>
        <v>13</v>
      </c>
      <c r="J33" s="25">
        <f t="shared" si="3"/>
        <v>531</v>
      </c>
      <c r="K33" s="28">
        <f t="shared" si="3"/>
        <v>597</v>
      </c>
      <c r="L33" s="57">
        <f t="shared" si="3"/>
        <v>68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kmKTO+6pPPs3XXu6NdyL5IxWPlXwE6DT9372TaMGNH9kts/rf7yYRfpDmgSBlFq3G2XLgHuFBrBIKxpkMcyhrw==" saltValue="jbA7OHi039+JvxzAypdwhA==" spinCount="100000" sheet="1" objects="1" scenarios="1"/>
  <mergeCells count="17"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  <mergeCell ref="A3:L3"/>
    <mergeCell ref="A5:L5"/>
    <mergeCell ref="A6:L6"/>
    <mergeCell ref="A8:L11"/>
    <mergeCell ref="A18:B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4" workbookViewId="0">
      <selection activeCell="L18" sqref="L18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63"/>
      <c r="B4" s="63"/>
      <c r="C4" s="63"/>
      <c r="D4" s="63"/>
      <c r="E4" s="63"/>
      <c r="F4" s="63" t="s">
        <v>57</v>
      </c>
      <c r="G4" s="63"/>
      <c r="H4" s="63"/>
      <c r="I4" s="63"/>
      <c r="J4" s="63"/>
      <c r="K4" s="63"/>
      <c r="L4" s="63"/>
    </row>
    <row r="5" spans="1:12" ht="17.25" x14ac:dyDescent="0.3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x14ac:dyDescent="0.3">
      <c r="A13" s="82" t="s">
        <v>64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93" t="s">
        <v>1</v>
      </c>
      <c r="C16" s="92"/>
      <c r="D16" s="112" t="s">
        <v>60</v>
      </c>
      <c r="E16" s="106" t="s">
        <v>23</v>
      </c>
      <c r="F16" s="106" t="s">
        <v>2</v>
      </c>
      <c r="G16" s="88" t="s">
        <v>3</v>
      </c>
      <c r="H16" s="85"/>
      <c r="I16" s="85"/>
      <c r="J16" s="85"/>
      <c r="K16" s="90" t="s">
        <v>4</v>
      </c>
      <c r="L16" s="108" t="s">
        <v>61</v>
      </c>
    </row>
    <row r="17" spans="1:17" ht="48" customHeight="1" thickBot="1" x14ac:dyDescent="0.35">
      <c r="A17" s="111"/>
      <c r="B17" s="68" t="s">
        <v>5</v>
      </c>
      <c r="C17" s="67" t="s">
        <v>6</v>
      </c>
      <c r="D17" s="113"/>
      <c r="E17" s="107"/>
      <c r="F17" s="107"/>
      <c r="G17" s="66" t="s">
        <v>18</v>
      </c>
      <c r="H17" s="68" t="s">
        <v>19</v>
      </c>
      <c r="I17" s="68" t="s">
        <v>28</v>
      </c>
      <c r="J17" s="68" t="s">
        <v>27</v>
      </c>
      <c r="K17" s="91"/>
      <c r="L17" s="109"/>
    </row>
    <row r="18" spans="1:17" ht="25.5" customHeight="1" thickBot="1" x14ac:dyDescent="0.35">
      <c r="A18" s="80" t="s">
        <v>7</v>
      </c>
      <c r="B18" s="81"/>
      <c r="C18" s="25">
        <f>SUM(C19:C22)</f>
        <v>714</v>
      </c>
      <c r="D18" s="25">
        <f t="shared" ref="D18:L18" si="0">SUM(D19:D22)</f>
        <v>73</v>
      </c>
      <c r="E18" s="25">
        <f t="shared" si="0"/>
        <v>102</v>
      </c>
      <c r="F18" s="28">
        <f t="shared" si="0"/>
        <v>1</v>
      </c>
      <c r="G18" s="38">
        <f t="shared" si="0"/>
        <v>72</v>
      </c>
      <c r="H18" s="25">
        <f t="shared" si="0"/>
        <v>0</v>
      </c>
      <c r="I18" s="25">
        <f t="shared" si="0"/>
        <v>13</v>
      </c>
      <c r="J18" s="25">
        <f t="shared" si="0"/>
        <v>476</v>
      </c>
      <c r="K18" s="26">
        <f t="shared" si="0"/>
        <v>561</v>
      </c>
      <c r="L18" s="33">
        <f t="shared" si="0"/>
        <v>123</v>
      </c>
    </row>
    <row r="19" spans="1:17" x14ac:dyDescent="0.3">
      <c r="A19" s="49">
        <v>1</v>
      </c>
      <c r="B19" s="50" t="s">
        <v>9</v>
      </c>
      <c r="C19" s="51">
        <v>20</v>
      </c>
      <c r="D19" s="52">
        <f>Սեպտեմբեր!L19</f>
        <v>7</v>
      </c>
      <c r="E19" s="45">
        <v>10</v>
      </c>
      <c r="F19" s="29">
        <v>0</v>
      </c>
      <c r="G19" s="39">
        <v>1</v>
      </c>
      <c r="H19" s="24">
        <v>0</v>
      </c>
      <c r="I19" s="24">
        <v>0</v>
      </c>
      <c r="J19" s="24">
        <v>9</v>
      </c>
      <c r="K19" s="27">
        <f>G19+H19+I19+J19</f>
        <v>10</v>
      </c>
      <c r="L19" s="34">
        <f>C19+D19-E19-F19-K19</f>
        <v>7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675</v>
      </c>
      <c r="D20" s="52">
        <f>Սեպտեմբեր!L20</f>
        <v>66</v>
      </c>
      <c r="E20" s="46">
        <v>92</v>
      </c>
      <c r="F20" s="30">
        <v>1</v>
      </c>
      <c r="G20" s="40">
        <v>69</v>
      </c>
      <c r="H20" s="1">
        <v>0</v>
      </c>
      <c r="I20" s="1">
        <v>13</v>
      </c>
      <c r="J20" s="1">
        <v>450</v>
      </c>
      <c r="K20" s="27">
        <f>G20+H20+I20+J20</f>
        <v>532</v>
      </c>
      <c r="L20" s="35">
        <f>C20+D20-E20-F20-K20</f>
        <v>116</v>
      </c>
    </row>
    <row r="21" spans="1:17" x14ac:dyDescent="0.3">
      <c r="A21" s="2">
        <v>3</v>
      </c>
      <c r="B21" s="3" t="s">
        <v>11</v>
      </c>
      <c r="C21" s="1">
        <v>0</v>
      </c>
      <c r="D21" s="52">
        <f>Սեպտեմբեր!L21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19</v>
      </c>
      <c r="D22" s="52">
        <f>Սեպտեմբեր!L22</f>
        <v>0</v>
      </c>
      <c r="E22" s="46">
        <v>0</v>
      </c>
      <c r="F22" s="30">
        <v>0</v>
      </c>
      <c r="G22" s="40">
        <v>2</v>
      </c>
      <c r="H22" s="1">
        <v>0</v>
      </c>
      <c r="I22" s="1">
        <v>0</v>
      </c>
      <c r="J22" s="1">
        <v>17</v>
      </c>
      <c r="K22" s="27">
        <f>G22+H22+I22+J22</f>
        <v>19</v>
      </c>
      <c r="L22" s="35">
        <f>C22+D22-E22-F22-K22</f>
        <v>0</v>
      </c>
    </row>
    <row r="23" spans="1:17" ht="38.25" customHeight="1" x14ac:dyDescent="0.3">
      <c r="A23" s="97" t="s">
        <v>8</v>
      </c>
      <c r="B23" s="98"/>
      <c r="C23" s="5">
        <f>SUM(C24:C27)</f>
        <v>33</v>
      </c>
      <c r="D23" s="5">
        <f>SUM(D24:D27)</f>
        <v>8</v>
      </c>
      <c r="E23" s="47">
        <f t="shared" ref="E23:L23" si="1">SUM(E24:E27)</f>
        <v>10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16</v>
      </c>
      <c r="K23" s="6">
        <f t="shared" si="1"/>
        <v>19</v>
      </c>
      <c r="L23" s="35">
        <f t="shared" si="1"/>
        <v>12</v>
      </c>
    </row>
    <row r="24" spans="1:17" x14ac:dyDescent="0.3">
      <c r="A24" s="22">
        <v>1</v>
      </c>
      <c r="B24" s="23" t="s">
        <v>9</v>
      </c>
      <c r="C24" s="24">
        <v>2</v>
      </c>
      <c r="D24" s="52">
        <f>SUM(Սեպտեմբեր!L24)</f>
        <v>0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1</v>
      </c>
      <c r="K24" s="27">
        <f>G24+H24+I24+J24</f>
        <v>2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31</v>
      </c>
      <c r="D25" s="52">
        <f>SUM(Սեպտեմբեր!L25)</f>
        <v>8</v>
      </c>
      <c r="E25" s="46">
        <v>10</v>
      </c>
      <c r="F25" s="30">
        <v>0</v>
      </c>
      <c r="G25" s="40">
        <v>2</v>
      </c>
      <c r="H25" s="1">
        <v>0</v>
      </c>
      <c r="I25" s="1">
        <v>0</v>
      </c>
      <c r="J25" s="1">
        <v>15</v>
      </c>
      <c r="K25" s="27">
        <f>G25+H25+I25+J25</f>
        <v>17</v>
      </c>
      <c r="L25" s="35">
        <f>C25+D25-E25-F25-K25</f>
        <v>12</v>
      </c>
    </row>
    <row r="26" spans="1:17" x14ac:dyDescent="0.3">
      <c r="A26" s="2">
        <v>3</v>
      </c>
      <c r="B26" s="3" t="s">
        <v>11</v>
      </c>
      <c r="C26" s="1">
        <v>0</v>
      </c>
      <c r="D26" s="52">
        <f>SUM(Սեպտեմբեր!L26)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0</v>
      </c>
      <c r="D27" s="52">
        <f>SUM(Սեպտեմբեր!L27)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  <c r="O27" s="16" t="s">
        <v>59</v>
      </c>
    </row>
    <row r="28" spans="1:17" x14ac:dyDescent="0.3">
      <c r="A28" s="99" t="s">
        <v>12</v>
      </c>
      <c r="B28" s="100"/>
      <c r="C28" s="10">
        <f>SUM(C29:C32)</f>
        <v>9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9</v>
      </c>
      <c r="K28" s="11">
        <f t="shared" si="2"/>
        <v>9</v>
      </c>
      <c r="L28" s="36">
        <f t="shared" si="2"/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Սեպտեմբեր!L29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9</v>
      </c>
      <c r="D30" s="52">
        <f>Սեպտեմբեր!L30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9</v>
      </c>
      <c r="K30" s="27">
        <f>G30+H30+I30+J30</f>
        <v>9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Սեպտեմբեր!L31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Սեպտեմբեր!L32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80" t="s">
        <v>13</v>
      </c>
      <c r="B33" s="81"/>
      <c r="C33" s="25">
        <f t="shared" ref="C33:L33" si="3">C18+C28</f>
        <v>723</v>
      </c>
      <c r="D33" s="4">
        <f t="shared" si="3"/>
        <v>73</v>
      </c>
      <c r="E33" s="44">
        <f t="shared" si="3"/>
        <v>102</v>
      </c>
      <c r="F33" s="28">
        <f t="shared" si="3"/>
        <v>1</v>
      </c>
      <c r="G33" s="38">
        <f t="shared" si="3"/>
        <v>72</v>
      </c>
      <c r="H33" s="25">
        <f t="shared" si="3"/>
        <v>0</v>
      </c>
      <c r="I33" s="25">
        <f t="shared" si="3"/>
        <v>13</v>
      </c>
      <c r="J33" s="25">
        <f t="shared" si="3"/>
        <v>485</v>
      </c>
      <c r="K33" s="26">
        <f t="shared" si="3"/>
        <v>570</v>
      </c>
      <c r="L33" s="33">
        <f t="shared" si="3"/>
        <v>123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3" workbookViewId="0">
      <selection activeCell="L22" sqref="L22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70"/>
      <c r="B4" s="70"/>
      <c r="C4" s="70"/>
      <c r="D4" s="70"/>
      <c r="E4" s="70"/>
      <c r="F4" s="70" t="s">
        <v>57</v>
      </c>
      <c r="G4" s="70"/>
      <c r="H4" s="70"/>
      <c r="I4" s="70"/>
      <c r="J4" s="70"/>
      <c r="K4" s="70"/>
      <c r="L4" s="70"/>
    </row>
    <row r="5" spans="1:12" ht="17.25" x14ac:dyDescent="0.3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x14ac:dyDescent="0.3">
      <c r="A13" s="82" t="s">
        <v>71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93" t="s">
        <v>1</v>
      </c>
      <c r="C16" s="92"/>
      <c r="D16" s="112" t="s">
        <v>66</v>
      </c>
      <c r="E16" s="106" t="s">
        <v>23</v>
      </c>
      <c r="F16" s="106" t="s">
        <v>2</v>
      </c>
      <c r="G16" s="88" t="s">
        <v>3</v>
      </c>
      <c r="H16" s="85"/>
      <c r="I16" s="85"/>
      <c r="J16" s="85"/>
      <c r="K16" s="90" t="s">
        <v>4</v>
      </c>
      <c r="L16" s="108" t="s">
        <v>67</v>
      </c>
    </row>
    <row r="17" spans="1:17" ht="48" customHeight="1" thickBot="1" x14ac:dyDescent="0.35">
      <c r="A17" s="111"/>
      <c r="B17" s="74" t="s">
        <v>5</v>
      </c>
      <c r="C17" s="73" t="s">
        <v>6</v>
      </c>
      <c r="D17" s="113"/>
      <c r="E17" s="107"/>
      <c r="F17" s="107"/>
      <c r="G17" s="69" t="s">
        <v>18</v>
      </c>
      <c r="H17" s="74" t="s">
        <v>19</v>
      </c>
      <c r="I17" s="74" t="s">
        <v>28</v>
      </c>
      <c r="J17" s="74" t="s">
        <v>27</v>
      </c>
      <c r="K17" s="91"/>
      <c r="L17" s="109"/>
    </row>
    <row r="18" spans="1:17" ht="25.5" customHeight="1" thickBot="1" x14ac:dyDescent="0.35">
      <c r="A18" s="80" t="s">
        <v>7</v>
      </c>
      <c r="B18" s="81"/>
      <c r="C18" s="25">
        <f>SUM(C19:C22)</f>
        <v>713</v>
      </c>
      <c r="D18" s="25">
        <f t="shared" ref="D18:L18" si="0">SUM(D19:D22)</f>
        <v>123</v>
      </c>
      <c r="E18" s="25">
        <f t="shared" ref="E18:K18" si="1">SUM(E19:E22)</f>
        <v>55</v>
      </c>
      <c r="F18" s="28">
        <f t="shared" si="1"/>
        <v>2</v>
      </c>
      <c r="G18" s="38">
        <f t="shared" si="1"/>
        <v>113</v>
      </c>
      <c r="H18" s="25">
        <f t="shared" si="1"/>
        <v>0</v>
      </c>
      <c r="I18" s="25">
        <f t="shared" si="1"/>
        <v>59</v>
      </c>
      <c r="J18" s="25">
        <f t="shared" si="1"/>
        <v>316</v>
      </c>
      <c r="K18" s="26">
        <f t="shared" si="1"/>
        <v>488</v>
      </c>
      <c r="L18" s="33">
        <f t="shared" si="0"/>
        <v>291</v>
      </c>
    </row>
    <row r="19" spans="1:17" x14ac:dyDescent="0.3">
      <c r="A19" s="49">
        <v>1</v>
      </c>
      <c r="B19" s="50" t="s">
        <v>9</v>
      </c>
      <c r="C19" s="51">
        <v>40</v>
      </c>
      <c r="D19" s="52">
        <f>Հոկտեմբեր!L19</f>
        <v>7</v>
      </c>
      <c r="E19" s="45">
        <v>15</v>
      </c>
      <c r="F19" s="29">
        <v>0</v>
      </c>
      <c r="G19" s="39">
        <v>1</v>
      </c>
      <c r="H19" s="24">
        <v>0</v>
      </c>
      <c r="I19" s="24">
        <v>4</v>
      </c>
      <c r="J19" s="24">
        <v>22</v>
      </c>
      <c r="K19" s="27">
        <f>G19+H19+I19+J19</f>
        <v>27</v>
      </c>
      <c r="L19" s="34">
        <f>C19+D19-E19-F19-K19</f>
        <v>5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658</v>
      </c>
      <c r="D20" s="52">
        <f>Հոկտեմբեր!L20</f>
        <v>116</v>
      </c>
      <c r="E20" s="46">
        <v>40</v>
      </c>
      <c r="F20" s="30">
        <v>1</v>
      </c>
      <c r="G20" s="40">
        <v>112</v>
      </c>
      <c r="H20" s="1">
        <v>0</v>
      </c>
      <c r="I20" s="1">
        <v>55</v>
      </c>
      <c r="J20" s="1">
        <v>280</v>
      </c>
      <c r="K20" s="27">
        <f>G20+H20+I20+J20</f>
        <v>447</v>
      </c>
      <c r="L20" s="35">
        <f>C20+D20-E20-F20-K20</f>
        <v>286</v>
      </c>
    </row>
    <row r="21" spans="1:17" x14ac:dyDescent="0.3">
      <c r="A21" s="2">
        <v>3</v>
      </c>
      <c r="B21" s="3" t="s">
        <v>11</v>
      </c>
      <c r="C21" s="1">
        <v>0</v>
      </c>
      <c r="D21" s="52">
        <f>Հոկտեմբեր!L21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15</v>
      </c>
      <c r="D22" s="52">
        <f>Հոկտեմբեր!L22</f>
        <v>0</v>
      </c>
      <c r="E22" s="46">
        <v>0</v>
      </c>
      <c r="F22" s="30">
        <v>1</v>
      </c>
      <c r="G22" s="40">
        <v>0</v>
      </c>
      <c r="H22" s="1">
        <v>0</v>
      </c>
      <c r="I22" s="1">
        <v>0</v>
      </c>
      <c r="J22" s="1">
        <v>14</v>
      </c>
      <c r="K22" s="27">
        <f>G22+H22+I22+J22</f>
        <v>14</v>
      </c>
      <c r="L22" s="35">
        <f>C22+D22-E22-F22-K22</f>
        <v>0</v>
      </c>
    </row>
    <row r="23" spans="1:17" ht="38.25" customHeight="1" x14ac:dyDescent="0.3">
      <c r="A23" s="97" t="s">
        <v>8</v>
      </c>
      <c r="B23" s="98"/>
      <c r="C23" s="5">
        <f>SUM(C24:C27)</f>
        <v>24</v>
      </c>
      <c r="D23" s="5">
        <f>SUM(D24:D27)</f>
        <v>12</v>
      </c>
      <c r="E23" s="47">
        <f t="shared" ref="E23:I23" si="2">SUM(E24:E27)</f>
        <v>2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1</v>
      </c>
      <c r="J23" s="5">
        <f>SUM(J24:J27)</f>
        <v>5</v>
      </c>
      <c r="K23" s="6">
        <f t="shared" ref="K23" si="3">SUM(K24:K27)</f>
        <v>6</v>
      </c>
      <c r="L23" s="35">
        <f t="shared" ref="L23" si="4">SUM(L24:L27)</f>
        <v>28</v>
      </c>
    </row>
    <row r="24" spans="1:17" x14ac:dyDescent="0.3">
      <c r="A24" s="22">
        <v>1</v>
      </c>
      <c r="B24" s="23" t="s">
        <v>9</v>
      </c>
      <c r="C24" s="24">
        <v>4</v>
      </c>
      <c r="D24" s="52">
        <f>Հոկտեմբեր!L24</f>
        <v>0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4</v>
      </c>
      <c r="K24" s="27">
        <f>G24+H24+I24+J24</f>
        <v>4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19</v>
      </c>
      <c r="D25" s="52">
        <f>Հոկտեմբեր!L25</f>
        <v>12</v>
      </c>
      <c r="E25" s="46">
        <v>2</v>
      </c>
      <c r="F25" s="30">
        <v>0</v>
      </c>
      <c r="G25" s="40">
        <v>0</v>
      </c>
      <c r="H25" s="1">
        <v>0</v>
      </c>
      <c r="I25" s="1">
        <v>1</v>
      </c>
      <c r="J25" s="1">
        <v>0</v>
      </c>
      <c r="K25" s="27">
        <f>G25+H25+I25+J25</f>
        <v>1</v>
      </c>
      <c r="L25" s="35">
        <f>C25+D25-E25-F25-K25</f>
        <v>28</v>
      </c>
    </row>
    <row r="26" spans="1:17" x14ac:dyDescent="0.3">
      <c r="A26" s="2">
        <v>3</v>
      </c>
      <c r="B26" s="3" t="s">
        <v>11</v>
      </c>
      <c r="C26" s="1">
        <v>0</v>
      </c>
      <c r="D26" s="52">
        <f>Հոկտեմբեր!L26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1</v>
      </c>
      <c r="D27" s="52">
        <f>Հոկտեմբեր!L27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1</v>
      </c>
      <c r="K27" s="27">
        <f>G27+H27+I27+J27</f>
        <v>1</v>
      </c>
      <c r="L27" s="35">
        <f>C27+D27-E27-F27-K27</f>
        <v>0</v>
      </c>
      <c r="O27" s="16" t="s">
        <v>59</v>
      </c>
    </row>
    <row r="28" spans="1:17" x14ac:dyDescent="0.3">
      <c r="A28" s="99" t="s">
        <v>12</v>
      </c>
      <c r="B28" s="100"/>
      <c r="C28" s="10">
        <f>SUM(C29:C32)</f>
        <v>4</v>
      </c>
      <c r="D28" s="10">
        <f>SUM(D29:D32)</f>
        <v>0</v>
      </c>
      <c r="E28" s="48">
        <f t="shared" ref="E28:K28" si="5">SUM(E29:E32)</f>
        <v>0</v>
      </c>
      <c r="F28" s="32">
        <f t="shared" si="5"/>
        <v>0</v>
      </c>
      <c r="G28" s="42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4</v>
      </c>
      <c r="K28" s="11">
        <f t="shared" si="5"/>
        <v>4</v>
      </c>
      <c r="L28" s="36">
        <f t="shared" ref="L28" si="6">SUM(L29:L32)</f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Հոկտեմբեր!L29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4</v>
      </c>
      <c r="D30" s="52">
        <f>Հոկտեմբեր!L30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4</v>
      </c>
      <c r="K30" s="27">
        <f>G30+H30+I30+J30</f>
        <v>4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Հոկտեմբեր!L31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Հոկտեմբեր!L32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80" t="s">
        <v>13</v>
      </c>
      <c r="B33" s="81"/>
      <c r="C33" s="25">
        <f t="shared" ref="C33" si="7">C18+C28</f>
        <v>717</v>
      </c>
      <c r="D33" s="4">
        <f t="shared" ref="D33:L33" si="8">D18+D28</f>
        <v>123</v>
      </c>
      <c r="E33" s="44">
        <f t="shared" si="8"/>
        <v>55</v>
      </c>
      <c r="F33" s="28">
        <f t="shared" si="8"/>
        <v>2</v>
      </c>
      <c r="G33" s="38">
        <f t="shared" si="8"/>
        <v>113</v>
      </c>
      <c r="H33" s="25">
        <f t="shared" si="8"/>
        <v>0</v>
      </c>
      <c r="I33" s="25">
        <f t="shared" si="8"/>
        <v>59</v>
      </c>
      <c r="J33" s="25">
        <f t="shared" si="8"/>
        <v>320</v>
      </c>
      <c r="K33" s="26">
        <f t="shared" si="8"/>
        <v>492</v>
      </c>
      <c r="L33" s="33">
        <f t="shared" si="8"/>
        <v>291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7" workbookViewId="0">
      <selection activeCell="J21" sqref="J21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70"/>
      <c r="B4" s="70"/>
      <c r="C4" s="70"/>
      <c r="D4" s="70"/>
      <c r="E4" s="70"/>
      <c r="F4" s="70" t="s">
        <v>57</v>
      </c>
      <c r="G4" s="70"/>
      <c r="H4" s="70"/>
      <c r="I4" s="70"/>
      <c r="J4" s="70"/>
      <c r="K4" s="70"/>
      <c r="L4" s="70"/>
    </row>
    <row r="5" spans="1:12" ht="17.25" x14ac:dyDescent="0.3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x14ac:dyDescent="0.3">
      <c r="A13" s="82" t="s">
        <v>70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93" t="s">
        <v>1</v>
      </c>
      <c r="C16" s="92"/>
      <c r="D16" s="112" t="s">
        <v>68</v>
      </c>
      <c r="E16" s="106" t="s">
        <v>23</v>
      </c>
      <c r="F16" s="106" t="s">
        <v>2</v>
      </c>
      <c r="G16" s="88" t="s">
        <v>3</v>
      </c>
      <c r="H16" s="85"/>
      <c r="I16" s="85"/>
      <c r="J16" s="85"/>
      <c r="K16" s="90" t="s">
        <v>4</v>
      </c>
      <c r="L16" s="108" t="s">
        <v>69</v>
      </c>
    </row>
    <row r="17" spans="1:17" ht="48" customHeight="1" thickBot="1" x14ac:dyDescent="0.35">
      <c r="A17" s="111"/>
      <c r="B17" s="74" t="s">
        <v>5</v>
      </c>
      <c r="C17" s="73" t="s">
        <v>6</v>
      </c>
      <c r="D17" s="113"/>
      <c r="E17" s="107"/>
      <c r="F17" s="107"/>
      <c r="G17" s="69" t="s">
        <v>18</v>
      </c>
      <c r="H17" s="74" t="s">
        <v>19</v>
      </c>
      <c r="I17" s="74" t="s">
        <v>28</v>
      </c>
      <c r="J17" s="74" t="s">
        <v>27</v>
      </c>
      <c r="K17" s="91"/>
      <c r="L17" s="109"/>
    </row>
    <row r="18" spans="1:17" ht="25.5" customHeight="1" thickBot="1" x14ac:dyDescent="0.35">
      <c r="A18" s="80" t="s">
        <v>7</v>
      </c>
      <c r="B18" s="81"/>
      <c r="C18" s="25">
        <f>SUM(C19:C22)</f>
        <v>717</v>
      </c>
      <c r="D18" s="25">
        <f t="shared" ref="D18:L18" si="0">SUM(D19:D22)</f>
        <v>291</v>
      </c>
      <c r="E18" s="25">
        <f t="shared" si="0"/>
        <v>42</v>
      </c>
      <c r="F18" s="28">
        <f t="shared" si="0"/>
        <v>0</v>
      </c>
      <c r="G18" s="38">
        <f t="shared" si="0"/>
        <v>146</v>
      </c>
      <c r="H18" s="25">
        <f t="shared" si="0"/>
        <v>0</v>
      </c>
      <c r="I18" s="25">
        <f t="shared" si="0"/>
        <v>15</v>
      </c>
      <c r="J18" s="25">
        <f t="shared" si="0"/>
        <v>488</v>
      </c>
      <c r="K18" s="26">
        <f t="shared" si="0"/>
        <v>649</v>
      </c>
      <c r="L18" s="33">
        <f t="shared" si="0"/>
        <v>317</v>
      </c>
    </row>
    <row r="19" spans="1:17" x14ac:dyDescent="0.3">
      <c r="A19" s="49">
        <v>1</v>
      </c>
      <c r="B19" s="50" t="s">
        <v>9</v>
      </c>
      <c r="C19" s="51">
        <v>42</v>
      </c>
      <c r="D19" s="52">
        <v>5</v>
      </c>
      <c r="E19" s="45">
        <v>0</v>
      </c>
      <c r="F19" s="29">
        <v>0</v>
      </c>
      <c r="G19" s="39">
        <v>4</v>
      </c>
      <c r="H19" s="24">
        <v>0</v>
      </c>
      <c r="I19" s="24">
        <v>0</v>
      </c>
      <c r="J19" s="24">
        <v>19</v>
      </c>
      <c r="K19" s="27">
        <f>G19+H19+I19+J19</f>
        <v>23</v>
      </c>
      <c r="L19" s="34">
        <f>C19+D19-E19-F19-K19</f>
        <v>24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651</v>
      </c>
      <c r="D20" s="52">
        <v>286</v>
      </c>
      <c r="E20" s="46">
        <v>42</v>
      </c>
      <c r="F20" s="30">
        <v>0</v>
      </c>
      <c r="G20" s="40">
        <v>138</v>
      </c>
      <c r="H20" s="1">
        <v>0</v>
      </c>
      <c r="I20" s="1">
        <v>15</v>
      </c>
      <c r="J20" s="1">
        <v>451</v>
      </c>
      <c r="K20" s="27">
        <f>G20+H20+I20+J20</f>
        <v>604</v>
      </c>
      <c r="L20" s="35">
        <f>C20+D20-E20-F20-K20</f>
        <v>291</v>
      </c>
    </row>
    <row r="21" spans="1:17" x14ac:dyDescent="0.3">
      <c r="A21" s="2">
        <v>3</v>
      </c>
      <c r="B21" s="3" t="s">
        <v>11</v>
      </c>
      <c r="C21" s="1">
        <v>0</v>
      </c>
      <c r="D21" s="52">
        <f>Հոկտեմբեր!L21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24</v>
      </c>
      <c r="D22" s="52">
        <f>Հոկտեմբեր!L22</f>
        <v>0</v>
      </c>
      <c r="E22" s="46">
        <v>0</v>
      </c>
      <c r="F22" s="30">
        <v>0</v>
      </c>
      <c r="G22" s="40">
        <v>4</v>
      </c>
      <c r="H22" s="1">
        <v>0</v>
      </c>
      <c r="I22" s="1">
        <v>0</v>
      </c>
      <c r="J22" s="1">
        <v>18</v>
      </c>
      <c r="K22" s="27">
        <f>G22+H22+I22+J22</f>
        <v>22</v>
      </c>
      <c r="L22" s="35">
        <f>C22+D22-E22-F22-K22</f>
        <v>2</v>
      </c>
    </row>
    <row r="23" spans="1:17" ht="38.25" customHeight="1" x14ac:dyDescent="0.3">
      <c r="A23" s="97" t="s">
        <v>8</v>
      </c>
      <c r="B23" s="98"/>
      <c r="C23" s="5">
        <f>SUM(C24:C27)</f>
        <v>52</v>
      </c>
      <c r="D23" s="5">
        <f>SUM(D24:D27)</f>
        <v>28</v>
      </c>
      <c r="E23" s="47">
        <f t="shared" ref="E23:I23" si="1">SUM(E24:E27)</f>
        <v>0</v>
      </c>
      <c r="F23" s="31">
        <f t="shared" si="1"/>
        <v>1</v>
      </c>
      <c r="G23" s="41">
        <f t="shared" si="1"/>
        <v>3</v>
      </c>
      <c r="H23" s="5">
        <f t="shared" si="1"/>
        <v>0</v>
      </c>
      <c r="I23" s="5">
        <f t="shared" si="1"/>
        <v>1</v>
      </c>
      <c r="J23" s="5">
        <f>SUM(J24:J27)</f>
        <v>37</v>
      </c>
      <c r="K23" s="6">
        <f t="shared" ref="K23:L23" si="2">SUM(K24:K27)</f>
        <v>41</v>
      </c>
      <c r="L23" s="35">
        <f t="shared" si="2"/>
        <v>38</v>
      </c>
    </row>
    <row r="24" spans="1:17" x14ac:dyDescent="0.3">
      <c r="A24" s="22">
        <v>1</v>
      </c>
      <c r="B24" s="23" t="s">
        <v>9</v>
      </c>
      <c r="C24" s="24">
        <v>6</v>
      </c>
      <c r="D24" s="52">
        <f>Հոկտեմբեր!L24</f>
        <v>0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5</v>
      </c>
      <c r="K24" s="27">
        <f>G24+H24+I24+J24</f>
        <v>6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44</v>
      </c>
      <c r="D25" s="52">
        <v>28</v>
      </c>
      <c r="E25" s="46">
        <v>0</v>
      </c>
      <c r="F25" s="30">
        <v>1</v>
      </c>
      <c r="G25" s="40">
        <v>2</v>
      </c>
      <c r="H25" s="1">
        <v>0</v>
      </c>
      <c r="I25" s="1">
        <v>1</v>
      </c>
      <c r="J25" s="1">
        <v>30</v>
      </c>
      <c r="K25" s="27">
        <f>G25+H25+I25+J25</f>
        <v>33</v>
      </c>
      <c r="L25" s="35">
        <f>C25+D25-E25-F25-K25</f>
        <v>38</v>
      </c>
    </row>
    <row r="26" spans="1:17" x14ac:dyDescent="0.3">
      <c r="A26" s="2">
        <v>3</v>
      </c>
      <c r="B26" s="3" t="s">
        <v>11</v>
      </c>
      <c r="C26" s="1">
        <v>0</v>
      </c>
      <c r="D26" s="52">
        <f>Հոկտեմբեր!L26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2</v>
      </c>
      <c r="D27" s="52">
        <f>Հոկտեմբեր!L27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  <c r="O27" s="16" t="s">
        <v>59</v>
      </c>
    </row>
    <row r="28" spans="1:17" x14ac:dyDescent="0.3">
      <c r="A28" s="99" t="s">
        <v>12</v>
      </c>
      <c r="B28" s="100"/>
      <c r="C28" s="10">
        <f>SUM(C29:C32)</f>
        <v>8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8</v>
      </c>
      <c r="K28" s="11">
        <f t="shared" si="3"/>
        <v>8</v>
      </c>
      <c r="L28" s="36">
        <f t="shared" si="3"/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Հոկտեմբեր!L29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8</v>
      </c>
      <c r="D30" s="52">
        <f>Հոկտեմբեր!L30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8</v>
      </c>
      <c r="K30" s="27">
        <f>G30+H30+I30+J30</f>
        <v>8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Հոկտեմբեր!L31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Հոկտեմբեր!L32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80" t="s">
        <v>13</v>
      </c>
      <c r="B33" s="81"/>
      <c r="C33" s="25">
        <f t="shared" ref="C33:L33" si="4">C18+C28</f>
        <v>725</v>
      </c>
      <c r="D33" s="4">
        <f t="shared" si="4"/>
        <v>291</v>
      </c>
      <c r="E33" s="44">
        <f t="shared" si="4"/>
        <v>42</v>
      </c>
      <c r="F33" s="28">
        <f t="shared" si="4"/>
        <v>0</v>
      </c>
      <c r="G33" s="38">
        <f t="shared" si="4"/>
        <v>146</v>
      </c>
      <c r="H33" s="25">
        <f t="shared" si="4"/>
        <v>0</v>
      </c>
      <c r="I33" s="25">
        <f t="shared" si="4"/>
        <v>15</v>
      </c>
      <c r="J33" s="25">
        <f t="shared" si="4"/>
        <v>496</v>
      </c>
      <c r="K33" s="26">
        <f t="shared" si="4"/>
        <v>657</v>
      </c>
      <c r="L33" s="33">
        <f t="shared" si="4"/>
        <v>317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6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34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35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25</v>
      </c>
      <c r="E16" s="85" t="s">
        <v>23</v>
      </c>
      <c r="F16" s="93" t="s">
        <v>2</v>
      </c>
      <c r="G16" s="88" t="s">
        <v>3</v>
      </c>
      <c r="H16" s="85"/>
      <c r="I16" s="85"/>
      <c r="J16" s="85"/>
      <c r="K16" s="90" t="s">
        <v>4</v>
      </c>
      <c r="L16" s="104" t="s">
        <v>26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94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105"/>
    </row>
    <row r="18" spans="1:12" ht="25.5" customHeight="1" thickBot="1" x14ac:dyDescent="0.35">
      <c r="A18" s="80" t="s">
        <v>7</v>
      </c>
      <c r="B18" s="81"/>
      <c r="C18" s="25">
        <f>SUM(C19:C22)</f>
        <v>688</v>
      </c>
      <c r="D18" s="25">
        <f>SUM(D19:D22)</f>
        <v>57</v>
      </c>
      <c r="E18" s="25">
        <f t="shared" ref="E18:L18" si="0">SUM(E19:E22)</f>
        <v>108</v>
      </c>
      <c r="F18" s="28">
        <f t="shared" si="0"/>
        <v>0</v>
      </c>
      <c r="G18" s="38">
        <f t="shared" si="0"/>
        <v>63</v>
      </c>
      <c r="H18" s="25">
        <f t="shared" si="0"/>
        <v>0</v>
      </c>
      <c r="I18" s="25">
        <f t="shared" si="0"/>
        <v>12</v>
      </c>
      <c r="J18" s="25">
        <f t="shared" si="0"/>
        <v>479</v>
      </c>
      <c r="K18" s="26">
        <f t="shared" si="0"/>
        <v>554</v>
      </c>
      <c r="L18" s="33">
        <f t="shared" si="0"/>
        <v>83</v>
      </c>
    </row>
    <row r="19" spans="1:12" x14ac:dyDescent="0.3">
      <c r="A19" s="49">
        <v>1</v>
      </c>
      <c r="B19" s="50" t="s">
        <v>9</v>
      </c>
      <c r="C19" s="51">
        <v>34</v>
      </c>
      <c r="D19" s="52">
        <f>+Հունվար!L19</f>
        <v>0</v>
      </c>
      <c r="E19" s="45">
        <v>7</v>
      </c>
      <c r="F19" s="29">
        <v>0</v>
      </c>
      <c r="G19" s="39">
        <v>1</v>
      </c>
      <c r="H19" s="24">
        <v>0</v>
      </c>
      <c r="I19" s="24">
        <v>0</v>
      </c>
      <c r="J19" s="24">
        <v>19</v>
      </c>
      <c r="K19" s="27">
        <f>G19+H19+I19+J19</f>
        <v>20</v>
      </c>
      <c r="L19" s="34">
        <f>C19+D19-E19-F19-K19</f>
        <v>7</v>
      </c>
    </row>
    <row r="20" spans="1:12" x14ac:dyDescent="0.3">
      <c r="A20" s="2">
        <v>2</v>
      </c>
      <c r="B20" s="3" t="s">
        <v>10</v>
      </c>
      <c r="C20" s="1">
        <v>605</v>
      </c>
      <c r="D20" s="52">
        <f>+Հունվար!L20</f>
        <v>56</v>
      </c>
      <c r="E20" s="46">
        <v>98</v>
      </c>
      <c r="F20" s="30">
        <v>0</v>
      </c>
      <c r="G20" s="40">
        <v>55</v>
      </c>
      <c r="H20" s="1">
        <v>0</v>
      </c>
      <c r="I20" s="1">
        <v>12</v>
      </c>
      <c r="J20" s="1">
        <v>422</v>
      </c>
      <c r="K20" s="27">
        <f>G20+H20+I20+J20</f>
        <v>489</v>
      </c>
      <c r="L20" s="35">
        <f>C20+D20-E20-F20-K20</f>
        <v>74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+Հունվար!L21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49</v>
      </c>
      <c r="D22" s="52">
        <f>+Հունվար!L22</f>
        <v>1</v>
      </c>
      <c r="E22" s="46">
        <v>3</v>
      </c>
      <c r="F22" s="30">
        <v>0</v>
      </c>
      <c r="G22" s="40">
        <v>7</v>
      </c>
      <c r="H22" s="1">
        <v>0</v>
      </c>
      <c r="I22" s="1"/>
      <c r="J22" s="1">
        <v>38</v>
      </c>
      <c r="K22" s="27">
        <f>G22+H22+I22+J22</f>
        <v>45</v>
      </c>
      <c r="L22" s="35">
        <f>C22+D22-E22-F22-K22</f>
        <v>2</v>
      </c>
    </row>
    <row r="23" spans="1:12" ht="30" customHeight="1" x14ac:dyDescent="0.3">
      <c r="A23" s="97" t="s">
        <v>8</v>
      </c>
      <c r="B23" s="98"/>
      <c r="C23" s="5">
        <f>SUM(C24:C27)</f>
        <v>26</v>
      </c>
      <c r="D23" s="5">
        <f t="shared" ref="D23:E23" si="1">SUM(D24:D27)</f>
        <v>9</v>
      </c>
      <c r="E23" s="5">
        <f t="shared" si="1"/>
        <v>3</v>
      </c>
      <c r="F23" s="31">
        <f t="shared" ref="F23:L23" si="2">SUM(F24:F27)</f>
        <v>0</v>
      </c>
      <c r="G23" s="41">
        <f t="shared" si="2"/>
        <v>2</v>
      </c>
      <c r="H23" s="5">
        <f t="shared" si="2"/>
        <v>0</v>
      </c>
      <c r="I23" s="5">
        <f t="shared" si="2"/>
        <v>0</v>
      </c>
      <c r="J23" s="5">
        <f>SUM(J24:J27)</f>
        <v>25</v>
      </c>
      <c r="K23" s="6">
        <f t="shared" si="2"/>
        <v>27</v>
      </c>
      <c r="L23" s="35">
        <f t="shared" si="2"/>
        <v>5</v>
      </c>
    </row>
    <row r="24" spans="1:12" x14ac:dyDescent="0.3">
      <c r="A24" s="22">
        <v>1</v>
      </c>
      <c r="B24" s="23" t="s">
        <v>9</v>
      </c>
      <c r="C24" s="24">
        <v>3</v>
      </c>
      <c r="D24" s="52">
        <f>+Հունվար!L24</f>
        <v>2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3</v>
      </c>
    </row>
    <row r="25" spans="1:12" x14ac:dyDescent="0.3">
      <c r="A25" s="2">
        <v>2</v>
      </c>
      <c r="B25" s="3" t="s">
        <v>10</v>
      </c>
      <c r="C25" s="1">
        <v>18</v>
      </c>
      <c r="D25" s="52">
        <f>+Հունվար!L25</f>
        <v>7</v>
      </c>
      <c r="E25" s="46">
        <v>1</v>
      </c>
      <c r="F25" s="30">
        <v>0</v>
      </c>
      <c r="G25" s="40">
        <v>2</v>
      </c>
      <c r="H25" s="1">
        <v>0</v>
      </c>
      <c r="I25" s="1">
        <v>0</v>
      </c>
      <c r="J25" s="1">
        <v>20</v>
      </c>
      <c r="K25" s="27">
        <f>G25+H25+I25+J25</f>
        <v>22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+Հունվար!L26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5</v>
      </c>
      <c r="D27" s="52">
        <f>+Հունվար!L27</f>
        <v>0</v>
      </c>
      <c r="E27" s="46">
        <v>2</v>
      </c>
      <c r="F27" s="30">
        <v>0</v>
      </c>
      <c r="G27" s="40">
        <v>0</v>
      </c>
      <c r="H27" s="1">
        <v>0</v>
      </c>
      <c r="I27" s="1">
        <v>0</v>
      </c>
      <c r="J27" s="1">
        <v>3</v>
      </c>
      <c r="K27" s="27">
        <f>G27+H27+I27+J27</f>
        <v>3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27</v>
      </c>
      <c r="D28" s="10">
        <f>SUM(D29:D32)</f>
        <v>11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10</v>
      </c>
      <c r="H28" s="10">
        <f t="shared" si="3"/>
        <v>0</v>
      </c>
      <c r="I28" s="10">
        <f t="shared" si="3"/>
        <v>1</v>
      </c>
      <c r="J28" s="10">
        <f t="shared" si="3"/>
        <v>19</v>
      </c>
      <c r="K28" s="11">
        <f t="shared" si="3"/>
        <v>30</v>
      </c>
      <c r="L28" s="36">
        <f t="shared" si="3"/>
        <v>8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+Հունվար!L29</f>
        <v>3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3</v>
      </c>
      <c r="K29" s="27">
        <f>G29+H29+I29+J29</f>
        <v>3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2">
        <f>+Հունվար!L30</f>
        <v>8</v>
      </c>
      <c r="E30" s="46">
        <v>0</v>
      </c>
      <c r="F30" s="30">
        <v>0</v>
      </c>
      <c r="G30" s="40">
        <v>10</v>
      </c>
      <c r="H30" s="1">
        <v>0</v>
      </c>
      <c r="I30" s="1">
        <v>1</v>
      </c>
      <c r="J30" s="1">
        <v>16</v>
      </c>
      <c r="K30" s="27">
        <f>G30+H30+I30+J30</f>
        <v>27</v>
      </c>
      <c r="L30" s="35">
        <f>C30+D30-E30-F30-K30</f>
        <v>8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+Հունվար!L31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+Հունվար!L32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4">C18+C28</f>
        <v>715</v>
      </c>
      <c r="D33" s="25">
        <f t="shared" si="4"/>
        <v>68</v>
      </c>
      <c r="E33" s="44">
        <f t="shared" si="4"/>
        <v>108</v>
      </c>
      <c r="F33" s="28">
        <f t="shared" si="4"/>
        <v>0</v>
      </c>
      <c r="G33" s="38">
        <f t="shared" si="4"/>
        <v>73</v>
      </c>
      <c r="H33" s="25">
        <f t="shared" si="4"/>
        <v>0</v>
      </c>
      <c r="I33" s="25">
        <f t="shared" si="4"/>
        <v>13</v>
      </c>
      <c r="J33" s="25">
        <f t="shared" si="4"/>
        <v>498</v>
      </c>
      <c r="K33" s="26">
        <f t="shared" si="4"/>
        <v>584</v>
      </c>
      <c r="L33" s="33">
        <f t="shared" si="4"/>
        <v>91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L16:L17"/>
    <mergeCell ref="A23:B23"/>
    <mergeCell ref="A28:B28"/>
    <mergeCell ref="A33:B33"/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  <mergeCell ref="K16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opLeftCell="A7" workbookViewId="0">
      <selection activeCell="C25" sqref="C2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36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17.25" customHeight="1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37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38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39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2" ht="17.25" thickBot="1" x14ac:dyDescent="0.35">
      <c r="A18" s="80" t="s">
        <v>7</v>
      </c>
      <c r="B18" s="81"/>
      <c r="C18" s="25">
        <f>SUM(C19:C22)</f>
        <v>701</v>
      </c>
      <c r="D18" s="25">
        <f>SUM(D19:D22)</f>
        <v>83</v>
      </c>
      <c r="E18" s="25">
        <f t="shared" ref="E18" si="0">SUM(E19:E22)</f>
        <v>2</v>
      </c>
      <c r="F18" s="28">
        <f t="shared" ref="F18:L18" si="1">SUM(F19:F22)</f>
        <v>0</v>
      </c>
      <c r="G18" s="38">
        <f t="shared" si="1"/>
        <v>7</v>
      </c>
      <c r="H18" s="25">
        <f t="shared" si="1"/>
        <v>0</v>
      </c>
      <c r="I18" s="25">
        <f t="shared" si="1"/>
        <v>1</v>
      </c>
      <c r="J18" s="25">
        <f t="shared" si="1"/>
        <v>675</v>
      </c>
      <c r="K18" s="26">
        <f t="shared" si="1"/>
        <v>683</v>
      </c>
      <c r="L18" s="33">
        <f t="shared" si="1"/>
        <v>99</v>
      </c>
    </row>
    <row r="19" spans="1:12" x14ac:dyDescent="0.3">
      <c r="A19" s="49">
        <v>1</v>
      </c>
      <c r="B19" s="50" t="s">
        <v>9</v>
      </c>
      <c r="C19" s="51">
        <v>39</v>
      </c>
      <c r="D19" s="52">
        <f>+Փետրվար!L19</f>
        <v>7</v>
      </c>
      <c r="E19" s="45">
        <v>2</v>
      </c>
      <c r="F19" s="29">
        <v>0</v>
      </c>
      <c r="G19" s="39">
        <v>0</v>
      </c>
      <c r="H19" s="24">
        <v>0</v>
      </c>
      <c r="I19" s="24">
        <v>0</v>
      </c>
      <c r="J19" s="24">
        <v>36</v>
      </c>
      <c r="K19" s="27">
        <f>G19+H19+I19+J19</f>
        <v>36</v>
      </c>
      <c r="L19" s="34">
        <f>C19+D19-E19-F19-K19</f>
        <v>8</v>
      </c>
    </row>
    <row r="20" spans="1:12" x14ac:dyDescent="0.3">
      <c r="A20" s="2">
        <v>2</v>
      </c>
      <c r="B20" s="3" t="s">
        <v>10</v>
      </c>
      <c r="C20" s="1">
        <v>624</v>
      </c>
      <c r="D20" s="52">
        <f>+Փետրվար!L20</f>
        <v>74</v>
      </c>
      <c r="E20" s="46">
        <v>0</v>
      </c>
      <c r="F20" s="30">
        <v>0</v>
      </c>
      <c r="G20" s="40">
        <v>0</v>
      </c>
      <c r="H20" s="1">
        <v>0</v>
      </c>
      <c r="I20" s="1">
        <v>0</v>
      </c>
      <c r="J20" s="1">
        <v>612</v>
      </c>
      <c r="K20" s="27">
        <f>G20+H20+I20+J20</f>
        <v>612</v>
      </c>
      <c r="L20" s="35">
        <f>C20+D20-E20-F20-K20</f>
        <v>86</v>
      </c>
    </row>
    <row r="21" spans="1:12" x14ac:dyDescent="0.3">
      <c r="A21" s="2">
        <v>3</v>
      </c>
      <c r="B21" s="3" t="s">
        <v>11</v>
      </c>
      <c r="C21" s="1">
        <v>1</v>
      </c>
      <c r="D21" s="52">
        <f>+Փետրվար!L21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1</v>
      </c>
    </row>
    <row r="22" spans="1:12" x14ac:dyDescent="0.3">
      <c r="A22" s="2">
        <v>4</v>
      </c>
      <c r="B22" s="3" t="s">
        <v>29</v>
      </c>
      <c r="C22" s="1">
        <v>37</v>
      </c>
      <c r="D22" s="52">
        <f>+Փետրվար!L22</f>
        <v>2</v>
      </c>
      <c r="E22" s="46">
        <v>0</v>
      </c>
      <c r="F22" s="30">
        <v>0</v>
      </c>
      <c r="G22" s="40">
        <v>7</v>
      </c>
      <c r="H22" s="1">
        <v>0</v>
      </c>
      <c r="I22" s="1">
        <v>1</v>
      </c>
      <c r="J22" s="1">
        <v>27</v>
      </c>
      <c r="K22" s="27">
        <f>G22+H22+I22+J22</f>
        <v>35</v>
      </c>
      <c r="L22" s="35">
        <f>C22+D22-E22-F22-K22</f>
        <v>4</v>
      </c>
    </row>
    <row r="23" spans="1:12" ht="32.25" customHeight="1" x14ac:dyDescent="0.3">
      <c r="A23" s="97" t="s">
        <v>8</v>
      </c>
      <c r="B23" s="98"/>
      <c r="C23" s="5">
        <f>SUM(C24:C27)</f>
        <v>36</v>
      </c>
      <c r="D23" s="5">
        <f>SUM(D24:D27)</f>
        <v>5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1</v>
      </c>
      <c r="H23" s="5">
        <f t="shared" si="2"/>
        <v>0</v>
      </c>
      <c r="I23" s="5">
        <f t="shared" si="2"/>
        <v>0</v>
      </c>
      <c r="J23" s="5">
        <f>SUM(J24:J27)</f>
        <v>34</v>
      </c>
      <c r="K23" s="6">
        <f t="shared" si="2"/>
        <v>35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>
        <v>6</v>
      </c>
      <c r="D24" s="52">
        <f>+Փետրվար!L24</f>
        <v>3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8</v>
      </c>
      <c r="K24" s="27">
        <f>G24+H24+I24+J24</f>
        <v>8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25</v>
      </c>
      <c r="D25" s="52">
        <f>+Փետրվար!L25</f>
        <v>2</v>
      </c>
      <c r="E25" s="46">
        <v>0</v>
      </c>
      <c r="F25" s="30">
        <v>0</v>
      </c>
      <c r="G25" s="40">
        <v>1</v>
      </c>
      <c r="H25" s="1">
        <v>0</v>
      </c>
      <c r="I25" s="1">
        <v>0</v>
      </c>
      <c r="J25" s="1">
        <v>21</v>
      </c>
      <c r="K25" s="27">
        <f>G25+H25+I25+J25</f>
        <v>22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>
        <v>0</v>
      </c>
      <c r="D26" s="52">
        <f>+Փետրվար!L26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5</v>
      </c>
      <c r="D27" s="52">
        <f>+Փետրվար!L27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5</v>
      </c>
      <c r="K27" s="27">
        <f>G27+H27+I27+J27</f>
        <v>5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23</v>
      </c>
      <c r="D28" s="10">
        <f>SUM(D29:D32)</f>
        <v>8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</v>
      </c>
      <c r="H28" s="10">
        <f t="shared" si="3"/>
        <v>0</v>
      </c>
      <c r="I28" s="10">
        <f t="shared" si="3"/>
        <v>1</v>
      </c>
      <c r="J28" s="10">
        <f t="shared" si="3"/>
        <v>29</v>
      </c>
      <c r="K28" s="11">
        <f t="shared" si="3"/>
        <v>31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+Փետրվար!L29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23</v>
      </c>
      <c r="D30" s="52">
        <f>+Փետրվար!L30</f>
        <v>8</v>
      </c>
      <c r="E30" s="46">
        <v>0</v>
      </c>
      <c r="F30" s="30">
        <v>0</v>
      </c>
      <c r="G30" s="40">
        <v>1</v>
      </c>
      <c r="H30" s="1">
        <v>0</v>
      </c>
      <c r="I30" s="1">
        <v>1</v>
      </c>
      <c r="J30" s="1">
        <v>29</v>
      </c>
      <c r="K30" s="27">
        <f>G30+H30+I30+J30</f>
        <v>31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+Փետրվար!L31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+Փետրվար!L32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4">C18+C28</f>
        <v>724</v>
      </c>
      <c r="D33" s="25">
        <f t="shared" si="4"/>
        <v>91</v>
      </c>
      <c r="E33" s="44">
        <f t="shared" si="4"/>
        <v>2</v>
      </c>
      <c r="F33" s="28">
        <f t="shared" si="4"/>
        <v>0</v>
      </c>
      <c r="G33" s="38">
        <f t="shared" si="4"/>
        <v>8</v>
      </c>
      <c r="H33" s="25">
        <f t="shared" si="4"/>
        <v>0</v>
      </c>
      <c r="I33" s="25">
        <f t="shared" si="4"/>
        <v>2</v>
      </c>
      <c r="J33" s="25">
        <f t="shared" si="4"/>
        <v>704</v>
      </c>
      <c r="K33" s="26">
        <f t="shared" si="4"/>
        <v>714</v>
      </c>
      <c r="L33" s="33">
        <f t="shared" si="4"/>
        <v>99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tabSelected="1" zoomScale="78" zoomScaleNormal="78" workbookViewId="0">
      <selection activeCell="A8" sqref="A8:L11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20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40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42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41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2" ht="25.5" customHeight="1" thickBot="1" x14ac:dyDescent="0.35">
      <c r="A18" s="80" t="s">
        <v>7</v>
      </c>
      <c r="B18" s="81"/>
      <c r="C18" s="25">
        <f>SUM(C19:C22)</f>
        <v>824</v>
      </c>
      <c r="D18" s="25">
        <f t="shared" ref="D18:E18" si="0">SUM(D19:D22)</f>
        <v>99</v>
      </c>
      <c r="E18" s="25">
        <f t="shared" si="0"/>
        <v>49</v>
      </c>
      <c r="F18" s="28">
        <f t="shared" ref="F18:L18" si="1">SUM(F19:F22)</f>
        <v>0</v>
      </c>
      <c r="G18" s="38">
        <f t="shared" si="1"/>
        <v>53</v>
      </c>
      <c r="H18" s="25">
        <f t="shared" si="1"/>
        <v>0</v>
      </c>
      <c r="I18" s="25">
        <f t="shared" si="1"/>
        <v>9</v>
      </c>
      <c r="J18" s="25">
        <f t="shared" si="1"/>
        <v>635</v>
      </c>
      <c r="K18" s="26">
        <f t="shared" si="1"/>
        <v>697</v>
      </c>
      <c r="L18" s="33">
        <f t="shared" si="1"/>
        <v>177</v>
      </c>
    </row>
    <row r="19" spans="1:12" x14ac:dyDescent="0.3">
      <c r="A19" s="49">
        <v>1</v>
      </c>
      <c r="B19" s="50" t="s">
        <v>9</v>
      </c>
      <c r="C19" s="51">
        <v>25</v>
      </c>
      <c r="D19" s="52">
        <f>+Մարտ!L19</f>
        <v>8</v>
      </c>
      <c r="E19" s="45">
        <v>4</v>
      </c>
      <c r="F19" s="29">
        <v>0</v>
      </c>
      <c r="G19" s="39">
        <v>1</v>
      </c>
      <c r="H19" s="24">
        <v>0</v>
      </c>
      <c r="I19" s="24">
        <v>0</v>
      </c>
      <c r="J19" s="24">
        <v>21</v>
      </c>
      <c r="K19" s="27">
        <f>G19+H19+I19+J19</f>
        <v>22</v>
      </c>
      <c r="L19" s="34">
        <f>C19+D19-E19-F19-K19</f>
        <v>7</v>
      </c>
    </row>
    <row r="20" spans="1:12" x14ac:dyDescent="0.3">
      <c r="A20" s="2">
        <v>2</v>
      </c>
      <c r="B20" s="3" t="s">
        <v>10</v>
      </c>
      <c r="C20" s="1">
        <v>775</v>
      </c>
      <c r="D20" s="52">
        <f>+Մարտ!L20</f>
        <v>86</v>
      </c>
      <c r="E20" s="46">
        <v>40</v>
      </c>
      <c r="F20" s="30">
        <v>0</v>
      </c>
      <c r="G20" s="40">
        <v>50</v>
      </c>
      <c r="H20" s="1">
        <v>0</v>
      </c>
      <c r="I20" s="1">
        <v>9</v>
      </c>
      <c r="J20" s="1">
        <v>594</v>
      </c>
      <c r="K20" s="27">
        <f>G20+H20+I20+J20</f>
        <v>653</v>
      </c>
      <c r="L20" s="35">
        <f>C20+D20-E20-F20-K20</f>
        <v>168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+Մարտ!L21</f>
        <v>1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1</v>
      </c>
      <c r="K21" s="27">
        <f>G21+H21+I21+J21</f>
        <v>1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24</v>
      </c>
      <c r="D22" s="52">
        <f>+Մարտ!L22</f>
        <v>4</v>
      </c>
      <c r="E22" s="46">
        <v>5</v>
      </c>
      <c r="F22" s="30">
        <v>0</v>
      </c>
      <c r="G22" s="40">
        <v>2</v>
      </c>
      <c r="H22" s="1">
        <v>0</v>
      </c>
      <c r="I22" s="1">
        <v>0</v>
      </c>
      <c r="J22" s="1">
        <v>19</v>
      </c>
      <c r="K22" s="27">
        <f>G22+H22+I22+J22</f>
        <v>21</v>
      </c>
      <c r="L22" s="35">
        <f>C22+D22-E22-F22-K22</f>
        <v>2</v>
      </c>
    </row>
    <row r="23" spans="1:12" ht="33" customHeight="1" x14ac:dyDescent="0.3">
      <c r="A23" s="97" t="s">
        <v>8</v>
      </c>
      <c r="B23" s="98"/>
      <c r="C23" s="5">
        <f>SUM(C24:C27)</f>
        <v>20</v>
      </c>
      <c r="D23" s="5">
        <f>SUM(D24:D27)</f>
        <v>6</v>
      </c>
      <c r="E23" s="47">
        <f t="shared" ref="E23:L23" si="2">SUM(E24:E27)</f>
        <v>6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16</v>
      </c>
      <c r="K23" s="6">
        <f t="shared" si="2"/>
        <v>16</v>
      </c>
      <c r="L23" s="35">
        <f t="shared" si="2"/>
        <v>4</v>
      </c>
    </row>
    <row r="24" spans="1:12" x14ac:dyDescent="0.3">
      <c r="A24" s="22">
        <v>1</v>
      </c>
      <c r="B24" s="23" t="s">
        <v>9</v>
      </c>
      <c r="C24" s="24">
        <v>2</v>
      </c>
      <c r="D24" s="52">
        <f>+Մարտ!L24</f>
        <v>1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16</v>
      </c>
      <c r="D25" s="52">
        <f>+Մարտ!L25</f>
        <v>5</v>
      </c>
      <c r="E25" s="46">
        <v>4</v>
      </c>
      <c r="F25" s="30">
        <v>0</v>
      </c>
      <c r="G25" s="40">
        <v>0</v>
      </c>
      <c r="H25" s="1">
        <v>0</v>
      </c>
      <c r="I25" s="1">
        <v>0</v>
      </c>
      <c r="J25" s="1">
        <v>14</v>
      </c>
      <c r="K25" s="27">
        <f>G25+H25+I25+J25</f>
        <v>14</v>
      </c>
      <c r="L25" s="35">
        <f>C25+D25-E25-F25-K25</f>
        <v>3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+Մարտ!L26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+Մարտ!L27</f>
        <v>0</v>
      </c>
      <c r="E27" s="46">
        <v>2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20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</v>
      </c>
      <c r="H28" s="10">
        <f t="shared" si="3"/>
        <v>0</v>
      </c>
      <c r="I28" s="10">
        <f t="shared" si="3"/>
        <v>0</v>
      </c>
      <c r="J28" s="10">
        <f t="shared" si="3"/>
        <v>19</v>
      </c>
      <c r="K28" s="11">
        <f t="shared" si="3"/>
        <v>20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+Մարտ!L29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20</v>
      </c>
      <c r="D30" s="52">
        <f>+Մարտ!L30</f>
        <v>0</v>
      </c>
      <c r="E30" s="46">
        <v>0</v>
      </c>
      <c r="F30" s="30">
        <v>0</v>
      </c>
      <c r="G30" s="40">
        <v>1</v>
      </c>
      <c r="H30" s="1">
        <v>0</v>
      </c>
      <c r="I30" s="1">
        <v>0</v>
      </c>
      <c r="J30" s="1">
        <v>19</v>
      </c>
      <c r="K30" s="27">
        <f>G30+H30+I30+J30</f>
        <v>20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+Մարտ!L31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+Մարտ!L32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4">C18+C28</f>
        <v>844</v>
      </c>
      <c r="D33" s="25">
        <f t="shared" si="4"/>
        <v>99</v>
      </c>
      <c r="E33" s="44">
        <f t="shared" si="4"/>
        <v>49</v>
      </c>
      <c r="F33" s="28">
        <f t="shared" si="4"/>
        <v>0</v>
      </c>
      <c r="G33" s="38">
        <f t="shared" si="4"/>
        <v>54</v>
      </c>
      <c r="H33" s="25">
        <f t="shared" si="4"/>
        <v>0</v>
      </c>
      <c r="I33" s="25">
        <f t="shared" si="4"/>
        <v>9</v>
      </c>
      <c r="J33" s="25">
        <f t="shared" si="4"/>
        <v>654</v>
      </c>
      <c r="K33" s="26">
        <f t="shared" si="4"/>
        <v>717</v>
      </c>
      <c r="L33" s="33">
        <f t="shared" si="4"/>
        <v>177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opLeftCell="A16" workbookViewId="0">
      <selection activeCell="L20" sqref="L20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47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43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45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46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2" ht="25.5" customHeight="1" thickBot="1" x14ac:dyDescent="0.35">
      <c r="A18" s="80" t="s">
        <v>7</v>
      </c>
      <c r="B18" s="81"/>
      <c r="C18" s="25">
        <f>SUM(C19:C22)</f>
        <v>786</v>
      </c>
      <c r="D18" s="25">
        <f>SUM(D19:D22)</f>
        <v>177</v>
      </c>
      <c r="E18" s="25">
        <f t="shared" ref="E18:L18" si="0">SUM(E19:E22)</f>
        <v>97</v>
      </c>
      <c r="F18" s="28">
        <f t="shared" si="0"/>
        <v>0</v>
      </c>
      <c r="G18" s="38">
        <f t="shared" si="0"/>
        <v>273</v>
      </c>
      <c r="H18" s="25">
        <f t="shared" si="0"/>
        <v>0</v>
      </c>
      <c r="I18" s="25">
        <f t="shared" si="0"/>
        <v>50</v>
      </c>
      <c r="J18" s="25">
        <f t="shared" si="0"/>
        <v>473</v>
      </c>
      <c r="K18" s="26">
        <f t="shared" si="0"/>
        <v>796</v>
      </c>
      <c r="L18" s="33">
        <f t="shared" si="0"/>
        <v>70</v>
      </c>
    </row>
    <row r="19" spans="1:12" x14ac:dyDescent="0.3">
      <c r="A19" s="49">
        <v>1</v>
      </c>
      <c r="B19" s="50" t="s">
        <v>9</v>
      </c>
      <c r="C19" s="51">
        <v>21</v>
      </c>
      <c r="D19" s="52">
        <f>+Ապրիլ!L19</f>
        <v>7</v>
      </c>
      <c r="E19" s="45">
        <v>5</v>
      </c>
      <c r="F19" s="29">
        <v>0</v>
      </c>
      <c r="G19" s="39">
        <v>5</v>
      </c>
      <c r="H19" s="24">
        <v>0</v>
      </c>
      <c r="I19" s="24">
        <v>2</v>
      </c>
      <c r="J19" s="24">
        <v>16</v>
      </c>
      <c r="K19" s="27">
        <f>G19+H19+I19+J19</f>
        <v>23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735</v>
      </c>
      <c r="D20" s="52">
        <f>+Ապրիլ!L20</f>
        <v>168</v>
      </c>
      <c r="E20" s="46">
        <v>86</v>
      </c>
      <c r="F20" s="30">
        <v>0</v>
      </c>
      <c r="G20" s="40">
        <v>267</v>
      </c>
      <c r="H20" s="1">
        <v>0</v>
      </c>
      <c r="I20" s="1">
        <v>47</v>
      </c>
      <c r="J20" s="1">
        <v>435</v>
      </c>
      <c r="K20" s="27">
        <f>G20+H20+I20+J20</f>
        <v>749</v>
      </c>
      <c r="L20" s="35">
        <f>C20+D20-E20-F20-K20</f>
        <v>68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+Ապրիլ!L21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30</v>
      </c>
      <c r="D22" s="52">
        <f>+Ապրիլ!L22</f>
        <v>2</v>
      </c>
      <c r="E22" s="46">
        <v>6</v>
      </c>
      <c r="F22" s="30">
        <v>0</v>
      </c>
      <c r="G22" s="40">
        <v>1</v>
      </c>
      <c r="H22" s="1">
        <v>0</v>
      </c>
      <c r="I22" s="1">
        <v>1</v>
      </c>
      <c r="J22" s="1">
        <v>22</v>
      </c>
      <c r="K22" s="27">
        <f>G22+H22+I22+J22</f>
        <v>24</v>
      </c>
      <c r="L22" s="35">
        <f>C22+D22-E22-F22-K22</f>
        <v>2</v>
      </c>
    </row>
    <row r="23" spans="1:12" ht="30.75" customHeight="1" x14ac:dyDescent="0.3">
      <c r="A23" s="97" t="s">
        <v>8</v>
      </c>
      <c r="B23" s="98"/>
      <c r="C23" s="5">
        <f>SUM(C24:C27)</f>
        <v>42</v>
      </c>
      <c r="D23" s="5">
        <f>SUM(D24:D27)</f>
        <v>4</v>
      </c>
      <c r="E23" s="47">
        <f t="shared" ref="E23:L23" si="1">SUM(E24:E27)</f>
        <v>5</v>
      </c>
      <c r="F23" s="31">
        <f t="shared" si="1"/>
        <v>0</v>
      </c>
      <c r="G23" s="41">
        <f t="shared" si="1"/>
        <v>2</v>
      </c>
      <c r="H23" s="5">
        <f t="shared" si="1"/>
        <v>0</v>
      </c>
      <c r="I23" s="5">
        <f t="shared" si="1"/>
        <v>0</v>
      </c>
      <c r="J23" s="5">
        <f>SUM(J24:J27)</f>
        <v>34</v>
      </c>
      <c r="K23" s="6">
        <f t="shared" si="1"/>
        <v>36</v>
      </c>
      <c r="L23" s="35">
        <f t="shared" si="1"/>
        <v>5</v>
      </c>
    </row>
    <row r="24" spans="1:12" x14ac:dyDescent="0.3">
      <c r="A24" s="22">
        <v>1</v>
      </c>
      <c r="B24" s="23" t="s">
        <v>9</v>
      </c>
      <c r="C24" s="24">
        <v>2</v>
      </c>
      <c r="D24" s="52">
        <f>+Ապրիլ!L24</f>
        <v>1</v>
      </c>
      <c r="E24" s="45">
        <v>1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38</v>
      </c>
      <c r="D25" s="52">
        <f>+Ապրիլ!L25</f>
        <v>3</v>
      </c>
      <c r="E25" s="46">
        <v>4</v>
      </c>
      <c r="F25" s="30">
        <v>0</v>
      </c>
      <c r="G25" s="40">
        <v>2</v>
      </c>
      <c r="H25" s="1">
        <v>0</v>
      </c>
      <c r="I25" s="1">
        <v>0</v>
      </c>
      <c r="J25" s="1">
        <v>30</v>
      </c>
      <c r="K25" s="27">
        <f>G25+H25+I25+J25</f>
        <v>32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+Ապրիլ!L26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+Ապրիլ!L27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13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</v>
      </c>
      <c r="H28" s="10">
        <f t="shared" si="2"/>
        <v>0</v>
      </c>
      <c r="I28" s="10">
        <f t="shared" si="2"/>
        <v>0</v>
      </c>
      <c r="J28" s="10">
        <f t="shared" si="2"/>
        <v>12</v>
      </c>
      <c r="K28" s="11">
        <f t="shared" si="2"/>
        <v>13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+Ապրիլ!L29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13</v>
      </c>
      <c r="D30" s="52">
        <f>+Ապրիլ!L30</f>
        <v>0</v>
      </c>
      <c r="E30" s="46">
        <v>0</v>
      </c>
      <c r="F30" s="30">
        <v>0</v>
      </c>
      <c r="G30" s="40">
        <v>1</v>
      </c>
      <c r="H30" s="1">
        <v>0</v>
      </c>
      <c r="I30" s="1">
        <v>0</v>
      </c>
      <c r="J30" s="1">
        <v>12</v>
      </c>
      <c r="K30" s="27">
        <f>G30+H30+I30+J30</f>
        <v>13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+Ապրիլ!L31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+Ապրիլ!L32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3">C18+C28</f>
        <v>799</v>
      </c>
      <c r="D33" s="25">
        <f t="shared" si="3"/>
        <v>177</v>
      </c>
      <c r="E33" s="44">
        <f t="shared" si="3"/>
        <v>97</v>
      </c>
      <c r="F33" s="28">
        <f t="shared" si="3"/>
        <v>0</v>
      </c>
      <c r="G33" s="38">
        <f t="shared" si="3"/>
        <v>274</v>
      </c>
      <c r="H33" s="25">
        <f t="shared" si="3"/>
        <v>0</v>
      </c>
      <c r="I33" s="25">
        <f t="shared" si="3"/>
        <v>50</v>
      </c>
      <c r="J33" s="25">
        <f t="shared" si="3"/>
        <v>485</v>
      </c>
      <c r="K33" s="26">
        <f t="shared" si="3"/>
        <v>809</v>
      </c>
      <c r="L33" s="33">
        <f t="shared" si="3"/>
        <v>70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>
      <c r="F43" s="16" t="s">
        <v>44</v>
      </c>
    </row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topLeftCell="A14" workbookViewId="0">
      <selection activeCell="O23" sqref="O2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76" t="s">
        <v>48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49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50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51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2" ht="25.5" customHeight="1" thickBot="1" x14ac:dyDescent="0.35">
      <c r="A18" s="80" t="s">
        <v>7</v>
      </c>
      <c r="B18" s="81"/>
      <c r="C18" s="25">
        <f>SUM(C19:C22)</f>
        <v>641</v>
      </c>
      <c r="D18" s="25">
        <f>SUM(D19:D22)</f>
        <v>70</v>
      </c>
      <c r="E18" s="25">
        <f t="shared" ref="E18:L18" si="0">SUM(E19:E22)</f>
        <v>108</v>
      </c>
      <c r="F18" s="28">
        <f t="shared" si="0"/>
        <v>0</v>
      </c>
      <c r="G18" s="38">
        <f t="shared" si="0"/>
        <v>106</v>
      </c>
      <c r="H18" s="25">
        <f t="shared" si="0"/>
        <v>0</v>
      </c>
      <c r="I18" s="25">
        <f t="shared" si="0"/>
        <v>28</v>
      </c>
      <c r="J18" s="25">
        <f t="shared" si="0"/>
        <v>404</v>
      </c>
      <c r="K18" s="26">
        <f t="shared" si="0"/>
        <v>538</v>
      </c>
      <c r="L18" s="33">
        <f t="shared" si="0"/>
        <v>65</v>
      </c>
    </row>
    <row r="19" spans="1:12" x14ac:dyDescent="0.3">
      <c r="A19" s="49">
        <v>1</v>
      </c>
      <c r="B19" s="50" t="s">
        <v>9</v>
      </c>
      <c r="C19" s="51">
        <v>39</v>
      </c>
      <c r="D19" s="52">
        <f>+Մայիս!L19</f>
        <v>0</v>
      </c>
      <c r="E19" s="45">
        <v>10</v>
      </c>
      <c r="F19" s="29">
        <v>0</v>
      </c>
      <c r="G19" s="39">
        <v>1</v>
      </c>
      <c r="H19" s="24">
        <v>0</v>
      </c>
      <c r="I19" s="24">
        <v>0</v>
      </c>
      <c r="J19" s="24">
        <v>28</v>
      </c>
      <c r="K19" s="27">
        <f>G19+H19+I19+J19</f>
        <v>29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578</v>
      </c>
      <c r="D20" s="52">
        <f>+Մայիս!L20</f>
        <v>68</v>
      </c>
      <c r="E20" s="46">
        <v>97</v>
      </c>
      <c r="F20" s="30">
        <v>0</v>
      </c>
      <c r="G20" s="40">
        <v>92</v>
      </c>
      <c r="H20" s="1">
        <v>0</v>
      </c>
      <c r="I20" s="1">
        <v>28</v>
      </c>
      <c r="J20" s="1">
        <v>364</v>
      </c>
      <c r="K20" s="27">
        <f>G20+H20+I20+J20</f>
        <v>484</v>
      </c>
      <c r="L20" s="35">
        <f>C20+D20-E20-F20-K20</f>
        <v>65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+Մայիս!L21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24</v>
      </c>
      <c r="D22" s="52">
        <f>+Մայիս!L22</f>
        <v>2</v>
      </c>
      <c r="E22" s="46">
        <v>1</v>
      </c>
      <c r="F22" s="30">
        <v>0</v>
      </c>
      <c r="G22" s="40">
        <v>13</v>
      </c>
      <c r="H22" s="1">
        <v>0</v>
      </c>
      <c r="I22" s="1">
        <v>0</v>
      </c>
      <c r="J22" s="1">
        <v>12</v>
      </c>
      <c r="K22" s="27">
        <f>G22+H22+I22+J22</f>
        <v>25</v>
      </c>
      <c r="L22" s="35">
        <f>C22+D22-E22-F22-K22</f>
        <v>0</v>
      </c>
    </row>
    <row r="23" spans="1:12" ht="31.5" customHeight="1" x14ac:dyDescent="0.3">
      <c r="A23" s="97" t="s">
        <v>8</v>
      </c>
      <c r="B23" s="98"/>
      <c r="C23" s="5">
        <f>SUM(C24:C27)</f>
        <v>41</v>
      </c>
      <c r="D23" s="5">
        <f>SUM(D24:D27)</f>
        <v>5</v>
      </c>
      <c r="E23" s="47">
        <f t="shared" ref="E23:L23" si="1">SUM(E24:E27)</f>
        <v>5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35</v>
      </c>
      <c r="K23" s="6">
        <f t="shared" si="1"/>
        <v>35</v>
      </c>
      <c r="L23" s="35">
        <f t="shared" si="1"/>
        <v>6</v>
      </c>
    </row>
    <row r="24" spans="1:12" x14ac:dyDescent="0.3">
      <c r="A24" s="22">
        <v>1</v>
      </c>
      <c r="B24" s="23" t="s">
        <v>9</v>
      </c>
      <c r="C24" s="24">
        <v>5</v>
      </c>
      <c r="D24" s="52">
        <f>+Մայիս!L24</f>
        <v>0</v>
      </c>
      <c r="E24" s="45">
        <v>2</v>
      </c>
      <c r="F24" s="29">
        <v>0</v>
      </c>
      <c r="G24" s="39">
        <v>0</v>
      </c>
      <c r="H24" s="24">
        <v>0</v>
      </c>
      <c r="I24" s="24">
        <v>0</v>
      </c>
      <c r="J24" s="24">
        <v>3</v>
      </c>
      <c r="K24" s="27">
        <f>G24+H24+I24+J24</f>
        <v>3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34</v>
      </c>
      <c r="D25" s="52">
        <f>+Մայիս!L25</f>
        <v>5</v>
      </c>
      <c r="E25" s="46">
        <v>3</v>
      </c>
      <c r="F25" s="30">
        <v>0</v>
      </c>
      <c r="G25" s="40">
        <v>0</v>
      </c>
      <c r="H25" s="1">
        <v>0</v>
      </c>
      <c r="I25" s="1">
        <v>0</v>
      </c>
      <c r="J25" s="1">
        <v>30</v>
      </c>
      <c r="K25" s="27">
        <f>G25+H25+I25+J25</f>
        <v>30</v>
      </c>
      <c r="L25" s="35">
        <f>C25+D25-E25-F25-K25</f>
        <v>6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+Մայիս!L26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+Մայիս!L27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6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11">
        <f t="shared" si="2"/>
        <v>6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+Մայիս!L29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6</v>
      </c>
      <c r="D30" s="52">
        <f>+Մայիս!L30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6</v>
      </c>
      <c r="K30" s="27">
        <f>G30+H30+I30+J30</f>
        <v>6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+Մայիս!L31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+Մայիս!L32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3">C18+C28</f>
        <v>647</v>
      </c>
      <c r="D33" s="4">
        <f t="shared" si="3"/>
        <v>70</v>
      </c>
      <c r="E33" s="44">
        <f t="shared" si="3"/>
        <v>108</v>
      </c>
      <c r="F33" s="28">
        <f t="shared" si="3"/>
        <v>0</v>
      </c>
      <c r="G33" s="38">
        <f t="shared" si="3"/>
        <v>106</v>
      </c>
      <c r="H33" s="25">
        <f t="shared" si="3"/>
        <v>0</v>
      </c>
      <c r="I33" s="25">
        <f t="shared" si="3"/>
        <v>28</v>
      </c>
      <c r="J33" s="25">
        <f t="shared" si="3"/>
        <v>410</v>
      </c>
      <c r="K33" s="26">
        <f t="shared" si="3"/>
        <v>544</v>
      </c>
      <c r="L33" s="33">
        <f t="shared" si="3"/>
        <v>65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13" workbookViewId="0">
      <selection activeCell="F4" sqref="F4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20" t="s">
        <v>48</v>
      </c>
      <c r="G4" s="20"/>
      <c r="H4" s="20"/>
      <c r="I4" s="20"/>
      <c r="J4" s="20"/>
      <c r="K4" s="20"/>
      <c r="L4" s="20"/>
    </row>
    <row r="5" spans="1:12" ht="17.25" x14ac:dyDescent="0.3">
      <c r="A5" s="76" t="s">
        <v>20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52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53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51</v>
      </c>
    </row>
    <row r="17" spans="1:12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2" ht="25.5" customHeight="1" thickBot="1" x14ac:dyDescent="0.35">
      <c r="A18" s="80" t="s">
        <v>7</v>
      </c>
      <c r="B18" s="81"/>
      <c r="C18" s="25">
        <f>SUM(C19:C22)</f>
        <v>971</v>
      </c>
      <c r="D18" s="25">
        <f>SUM(D19:D22)</f>
        <v>65</v>
      </c>
      <c r="E18" s="25">
        <f t="shared" ref="E18:L18" si="0">SUM(E19:E22)</f>
        <v>109</v>
      </c>
      <c r="F18" s="28">
        <f t="shared" si="0"/>
        <v>0</v>
      </c>
      <c r="G18" s="38">
        <f t="shared" si="0"/>
        <v>137</v>
      </c>
      <c r="H18" s="25">
        <f t="shared" si="0"/>
        <v>0</v>
      </c>
      <c r="I18" s="25">
        <f t="shared" si="0"/>
        <v>27</v>
      </c>
      <c r="J18" s="25">
        <f t="shared" si="0"/>
        <v>619</v>
      </c>
      <c r="K18" s="26">
        <f t="shared" si="0"/>
        <v>783</v>
      </c>
      <c r="L18" s="33">
        <f t="shared" si="0"/>
        <v>144</v>
      </c>
    </row>
    <row r="19" spans="1:12" x14ac:dyDescent="0.3">
      <c r="A19" s="49">
        <v>1</v>
      </c>
      <c r="B19" s="50" t="s">
        <v>9</v>
      </c>
      <c r="C19" s="51">
        <v>29</v>
      </c>
      <c r="D19" s="52">
        <f>+Հունիս!L19</f>
        <v>0</v>
      </c>
      <c r="E19" s="45">
        <v>9</v>
      </c>
      <c r="F19" s="29">
        <v>0</v>
      </c>
      <c r="G19" s="39">
        <v>1</v>
      </c>
      <c r="H19" s="24">
        <v>0</v>
      </c>
      <c r="I19" s="24">
        <v>3</v>
      </c>
      <c r="J19" s="24">
        <v>16</v>
      </c>
      <c r="K19" s="27">
        <f>G19+H19+I19+J19</f>
        <v>20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932</v>
      </c>
      <c r="D20" s="52">
        <f>+Հունիս!L20</f>
        <v>65</v>
      </c>
      <c r="E20" s="46">
        <v>99</v>
      </c>
      <c r="F20" s="30">
        <v>0</v>
      </c>
      <c r="G20" s="40">
        <v>136</v>
      </c>
      <c r="H20" s="1">
        <v>0</v>
      </c>
      <c r="I20" s="1">
        <v>24</v>
      </c>
      <c r="J20" s="1">
        <v>594</v>
      </c>
      <c r="K20" s="27">
        <f>G20+H20+I20+J20</f>
        <v>754</v>
      </c>
      <c r="L20" s="35">
        <f>C20+D20-E20-F20-K20</f>
        <v>144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+Հունիս!L21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10</v>
      </c>
      <c r="D22" s="52">
        <f>+Հունիս!L22</f>
        <v>0</v>
      </c>
      <c r="E22" s="46">
        <v>1</v>
      </c>
      <c r="F22" s="30">
        <v>0</v>
      </c>
      <c r="G22" s="40">
        <v>0</v>
      </c>
      <c r="H22" s="1">
        <v>0</v>
      </c>
      <c r="I22" s="1">
        <v>0</v>
      </c>
      <c r="J22" s="1">
        <v>9</v>
      </c>
      <c r="K22" s="27">
        <f>G22+H22+I22+J22</f>
        <v>9</v>
      </c>
      <c r="L22" s="35">
        <f>C22+D22-E22-F22-K22</f>
        <v>0</v>
      </c>
    </row>
    <row r="23" spans="1:12" ht="29.25" customHeight="1" x14ac:dyDescent="0.3">
      <c r="A23" s="97" t="s">
        <v>8</v>
      </c>
      <c r="B23" s="98"/>
      <c r="C23" s="5">
        <f>SUM(C24:C27)</f>
        <v>49</v>
      </c>
      <c r="D23" s="5">
        <f>SUM(D24:D27)</f>
        <v>6</v>
      </c>
      <c r="E23" s="47">
        <f t="shared" ref="E23:L23" si="1">SUM(E24:E27)</f>
        <v>6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3</v>
      </c>
      <c r="J23" s="5">
        <f>SUM(J24:J27)</f>
        <v>41</v>
      </c>
      <c r="K23" s="6">
        <f t="shared" si="1"/>
        <v>44</v>
      </c>
      <c r="L23" s="35">
        <f t="shared" si="1"/>
        <v>5</v>
      </c>
    </row>
    <row r="24" spans="1:12" x14ac:dyDescent="0.3">
      <c r="A24" s="22">
        <v>1</v>
      </c>
      <c r="B24" s="23" t="s">
        <v>9</v>
      </c>
      <c r="C24" s="24">
        <v>4</v>
      </c>
      <c r="D24" s="52">
        <f>+Հունիս!L24</f>
        <v>0</v>
      </c>
      <c r="E24" s="45">
        <v>0</v>
      </c>
      <c r="F24" s="29">
        <v>0</v>
      </c>
      <c r="G24" s="39">
        <v>0</v>
      </c>
      <c r="H24" s="24">
        <v>0</v>
      </c>
      <c r="I24" s="24">
        <v>1</v>
      </c>
      <c r="J24" s="24">
        <v>1</v>
      </c>
      <c r="K24" s="27">
        <f>G24+H24+I24+J24</f>
        <v>2</v>
      </c>
      <c r="L24" s="34">
        <f>C24+D24-E24-F24-K24</f>
        <v>2</v>
      </c>
    </row>
    <row r="25" spans="1:12" x14ac:dyDescent="0.3">
      <c r="A25" s="2">
        <v>2</v>
      </c>
      <c r="B25" s="3" t="s">
        <v>10</v>
      </c>
      <c r="C25" s="1">
        <v>43</v>
      </c>
      <c r="D25" s="52">
        <f>+Հունիս!L25</f>
        <v>6</v>
      </c>
      <c r="E25" s="46">
        <v>6</v>
      </c>
      <c r="F25" s="30">
        <v>0</v>
      </c>
      <c r="G25" s="40">
        <v>0</v>
      </c>
      <c r="H25" s="1">
        <v>0</v>
      </c>
      <c r="I25" s="1">
        <v>2</v>
      </c>
      <c r="J25" s="1">
        <v>38</v>
      </c>
      <c r="K25" s="27">
        <f>G25+H25+I25+J25</f>
        <v>40</v>
      </c>
      <c r="L25" s="35">
        <f>C25+D25-E25-F25-K25</f>
        <v>3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+Հունիս!L26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+Հունիս!L27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9" t="s">
        <v>12</v>
      </c>
      <c r="B28" s="100"/>
      <c r="C28" s="10">
        <f>SUM(C29:C32)</f>
        <v>15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15</v>
      </c>
      <c r="K28" s="11">
        <f t="shared" si="2"/>
        <v>15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+Հունիս!L29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15</v>
      </c>
      <c r="D30" s="52">
        <f>+Հունիս!L30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15</v>
      </c>
      <c r="K30" s="27">
        <f>G30+H30+I30+J30</f>
        <v>15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+Հունիս!L31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+Հունիս!L32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3">C18+C28</f>
        <v>986</v>
      </c>
      <c r="D33" s="25">
        <f t="shared" si="3"/>
        <v>65</v>
      </c>
      <c r="E33" s="44">
        <f t="shared" si="3"/>
        <v>109</v>
      </c>
      <c r="F33" s="28">
        <f t="shared" si="3"/>
        <v>0</v>
      </c>
      <c r="G33" s="38">
        <f t="shared" si="3"/>
        <v>137</v>
      </c>
      <c r="H33" s="25">
        <f t="shared" si="3"/>
        <v>0</v>
      </c>
      <c r="I33" s="25">
        <f t="shared" si="3"/>
        <v>27</v>
      </c>
      <c r="J33" s="25">
        <f t="shared" si="3"/>
        <v>634</v>
      </c>
      <c r="K33" s="26">
        <f t="shared" si="3"/>
        <v>798</v>
      </c>
      <c r="L33" s="33">
        <f t="shared" si="3"/>
        <v>144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A10" workbookViewId="0">
      <selection activeCell="Q5" sqref="Q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61" t="s">
        <v>57</v>
      </c>
      <c r="G4" s="20"/>
      <c r="H4" s="20"/>
      <c r="I4" s="20"/>
      <c r="J4" s="20"/>
      <c r="K4" s="20"/>
      <c r="L4" s="20"/>
    </row>
    <row r="5" spans="1:12" ht="17.25" x14ac:dyDescent="0.3">
      <c r="A5" s="76" t="s">
        <v>20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56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3" t="s">
        <v>0</v>
      </c>
      <c r="B16" s="85" t="s">
        <v>1</v>
      </c>
      <c r="C16" s="85"/>
      <c r="D16" s="101" t="s">
        <v>55</v>
      </c>
      <c r="E16" s="85" t="s">
        <v>23</v>
      </c>
      <c r="F16" s="85" t="s">
        <v>2</v>
      </c>
      <c r="G16" s="88" t="s">
        <v>3</v>
      </c>
      <c r="H16" s="85"/>
      <c r="I16" s="85"/>
      <c r="J16" s="85"/>
      <c r="K16" s="90" t="s">
        <v>4</v>
      </c>
      <c r="L16" s="90" t="s">
        <v>54</v>
      </c>
    </row>
    <row r="17" spans="1:16" ht="48" customHeight="1" thickBot="1" x14ac:dyDescent="0.35">
      <c r="A17" s="84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91"/>
    </row>
    <row r="18" spans="1:16" ht="25.5" customHeight="1" thickBot="1" x14ac:dyDescent="0.35">
      <c r="A18" s="80" t="s">
        <v>7</v>
      </c>
      <c r="B18" s="81"/>
      <c r="C18" s="25">
        <f>SUM(C19:C22)</f>
        <v>852</v>
      </c>
      <c r="D18" s="25">
        <f>SUM(D19:D22)</f>
        <v>144</v>
      </c>
      <c r="E18" s="25">
        <f t="shared" ref="E18:L18" si="0">SUM(E19:E22)</f>
        <v>92</v>
      </c>
      <c r="F18" s="28">
        <f t="shared" si="0"/>
        <v>0</v>
      </c>
      <c r="G18" s="38">
        <f t="shared" si="0"/>
        <v>77</v>
      </c>
      <c r="H18" s="25">
        <f t="shared" si="0"/>
        <v>0</v>
      </c>
      <c r="I18" s="25">
        <f t="shared" si="0"/>
        <v>13</v>
      </c>
      <c r="J18" s="25">
        <f t="shared" si="0"/>
        <v>669</v>
      </c>
      <c r="K18" s="26">
        <f t="shared" si="0"/>
        <v>759</v>
      </c>
      <c r="L18" s="33">
        <f t="shared" si="0"/>
        <v>145</v>
      </c>
    </row>
    <row r="19" spans="1:16" x14ac:dyDescent="0.3">
      <c r="A19" s="49">
        <v>1</v>
      </c>
      <c r="B19" s="50" t="s">
        <v>9</v>
      </c>
      <c r="C19" s="51">
        <v>28</v>
      </c>
      <c r="D19" s="52">
        <f>+Հուլիս!L19</f>
        <v>0</v>
      </c>
      <c r="E19" s="45">
        <v>5</v>
      </c>
      <c r="F19" s="29">
        <v>0</v>
      </c>
      <c r="G19" s="39">
        <v>1</v>
      </c>
      <c r="H19" s="24">
        <v>0</v>
      </c>
      <c r="I19" s="24">
        <v>0</v>
      </c>
      <c r="J19" s="24">
        <v>22</v>
      </c>
      <c r="K19" s="27">
        <f>G19+H19+I19+J19</f>
        <v>23</v>
      </c>
      <c r="L19" s="34">
        <f>C19+D19-E19-F19-K19</f>
        <v>0</v>
      </c>
    </row>
    <row r="20" spans="1:16" x14ac:dyDescent="0.3">
      <c r="A20" s="2">
        <v>2</v>
      </c>
      <c r="B20" s="3" t="s">
        <v>10</v>
      </c>
      <c r="C20" s="1">
        <v>811</v>
      </c>
      <c r="D20" s="52">
        <f>+Հուլիս!L20</f>
        <v>144</v>
      </c>
      <c r="E20" s="46">
        <v>82</v>
      </c>
      <c r="F20" s="30">
        <v>0</v>
      </c>
      <c r="G20" s="40">
        <v>74</v>
      </c>
      <c r="H20" s="1">
        <v>0</v>
      </c>
      <c r="I20" s="1">
        <v>13</v>
      </c>
      <c r="J20" s="1">
        <v>641</v>
      </c>
      <c r="K20" s="27">
        <f>G20+H20+I20+J20</f>
        <v>728</v>
      </c>
      <c r="L20" s="35">
        <f>C20+D20-E20-F20-K20</f>
        <v>145</v>
      </c>
    </row>
    <row r="21" spans="1:16" x14ac:dyDescent="0.3">
      <c r="A21" s="2">
        <v>3</v>
      </c>
      <c r="B21" s="3" t="s">
        <v>11</v>
      </c>
      <c r="C21" s="1">
        <v>0</v>
      </c>
      <c r="D21" s="52">
        <f>+Հուլիս!L21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6" x14ac:dyDescent="0.3">
      <c r="A22" s="2">
        <v>4</v>
      </c>
      <c r="B22" s="3" t="s">
        <v>29</v>
      </c>
      <c r="C22" s="1">
        <v>13</v>
      </c>
      <c r="D22" s="52">
        <f>+Հուլիս!L22</f>
        <v>0</v>
      </c>
      <c r="E22" s="46">
        <v>5</v>
      </c>
      <c r="F22" s="30">
        <v>0</v>
      </c>
      <c r="G22" s="40">
        <v>2</v>
      </c>
      <c r="H22" s="1">
        <v>0</v>
      </c>
      <c r="I22" s="1">
        <v>0</v>
      </c>
      <c r="J22" s="1">
        <v>6</v>
      </c>
      <c r="K22" s="27">
        <f>G22+H22+I22+J22</f>
        <v>8</v>
      </c>
      <c r="L22" s="35">
        <f>C22+D22-E22-F22-K22</f>
        <v>0</v>
      </c>
    </row>
    <row r="23" spans="1:16" ht="30.75" customHeight="1" x14ac:dyDescent="0.3">
      <c r="A23" s="97" t="s">
        <v>8</v>
      </c>
      <c r="B23" s="98"/>
      <c r="C23" s="5">
        <f>SUM(C24:C27)</f>
        <v>37</v>
      </c>
      <c r="D23" s="5">
        <f>SUM(D24:D27)</f>
        <v>5</v>
      </c>
      <c r="E23" s="47">
        <f t="shared" ref="E23:L23" si="1">SUM(E24:E27)</f>
        <v>9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1</v>
      </c>
      <c r="J23" s="5">
        <f>SUM(J24:J27)</f>
        <v>21</v>
      </c>
      <c r="K23" s="6">
        <f t="shared" si="1"/>
        <v>25</v>
      </c>
      <c r="L23" s="35">
        <f t="shared" si="1"/>
        <v>8</v>
      </c>
    </row>
    <row r="24" spans="1:16" x14ac:dyDescent="0.3">
      <c r="A24" s="22">
        <v>1</v>
      </c>
      <c r="B24" s="23" t="s">
        <v>9</v>
      </c>
      <c r="C24" s="24">
        <v>3</v>
      </c>
      <c r="D24" s="52">
        <f>+Հուլիս!L24</f>
        <v>2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2</v>
      </c>
      <c r="K24" s="27">
        <f>G24+H24+I24+J24</f>
        <v>3</v>
      </c>
      <c r="L24" s="34">
        <f>C24+D24-E24-F24-K24</f>
        <v>2</v>
      </c>
    </row>
    <row r="25" spans="1:16" x14ac:dyDescent="0.3">
      <c r="A25" s="2">
        <v>2</v>
      </c>
      <c r="B25" s="3" t="s">
        <v>10</v>
      </c>
      <c r="C25" s="1">
        <v>34</v>
      </c>
      <c r="D25" s="52">
        <f>+Հուլիս!L25</f>
        <v>3</v>
      </c>
      <c r="E25" s="46">
        <v>9</v>
      </c>
      <c r="F25" s="30">
        <v>0</v>
      </c>
      <c r="G25" s="40">
        <v>2</v>
      </c>
      <c r="H25" s="1">
        <v>0</v>
      </c>
      <c r="I25" s="1">
        <v>1</v>
      </c>
      <c r="J25" s="1">
        <v>19</v>
      </c>
      <c r="K25" s="27">
        <f>G25+H25+I25+J25</f>
        <v>22</v>
      </c>
      <c r="L25" s="35">
        <f>C25+D25-E25-F25-K25</f>
        <v>6</v>
      </c>
      <c r="P25" s="16">
        <v>0</v>
      </c>
    </row>
    <row r="26" spans="1:16" x14ac:dyDescent="0.3">
      <c r="A26" s="2">
        <v>3</v>
      </c>
      <c r="B26" s="3" t="s">
        <v>11</v>
      </c>
      <c r="C26" s="1">
        <v>0</v>
      </c>
      <c r="D26" s="52">
        <f>+Հուլիս!L26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6" ht="17.25" thickBot="1" x14ac:dyDescent="0.35">
      <c r="A27" s="2">
        <v>4</v>
      </c>
      <c r="B27" s="3" t="s">
        <v>29</v>
      </c>
      <c r="C27" s="1">
        <v>0</v>
      </c>
      <c r="D27" s="52">
        <f>+Հուլիս!L27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</row>
    <row r="28" spans="1:16" x14ac:dyDescent="0.3">
      <c r="A28" s="99" t="s">
        <v>12</v>
      </c>
      <c r="B28" s="100"/>
      <c r="C28" s="10">
        <f>SUM(C29:C32)</f>
        <v>7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7</v>
      </c>
      <c r="K28" s="11">
        <f t="shared" si="2"/>
        <v>7</v>
      </c>
      <c r="L28" s="36">
        <f t="shared" si="2"/>
        <v>0</v>
      </c>
    </row>
    <row r="29" spans="1:16" x14ac:dyDescent="0.3">
      <c r="A29" s="22">
        <v>1</v>
      </c>
      <c r="B29" s="23" t="s">
        <v>9</v>
      </c>
      <c r="C29" s="24">
        <v>0</v>
      </c>
      <c r="D29" s="52">
        <f>+Հուլիս!L29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6" x14ac:dyDescent="0.3">
      <c r="A30" s="2">
        <v>2</v>
      </c>
      <c r="B30" s="3" t="s">
        <v>10</v>
      </c>
      <c r="C30" s="1">
        <v>7</v>
      </c>
      <c r="D30" s="52">
        <f>+Հուլիս!L30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7</v>
      </c>
      <c r="K30" s="27">
        <f>G30+H30+I30+J30</f>
        <v>7</v>
      </c>
      <c r="L30" s="35">
        <f>C30+D30-E30-F30-K30</f>
        <v>0</v>
      </c>
    </row>
    <row r="31" spans="1:16" s="16" customFormat="1" x14ac:dyDescent="0.3">
      <c r="A31" s="2">
        <v>3</v>
      </c>
      <c r="B31" s="3" t="s">
        <v>11</v>
      </c>
      <c r="C31" s="1">
        <v>0</v>
      </c>
      <c r="D31" s="52">
        <f>+Հուլիս!L31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6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+Հուլիս!L32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80" t="s">
        <v>13</v>
      </c>
      <c r="B33" s="81"/>
      <c r="C33" s="25">
        <f t="shared" ref="C33:L33" si="3">C18+C28</f>
        <v>859</v>
      </c>
      <c r="D33" s="4">
        <f t="shared" si="3"/>
        <v>144</v>
      </c>
      <c r="E33" s="44">
        <f t="shared" si="3"/>
        <v>92</v>
      </c>
      <c r="F33" s="28">
        <f t="shared" si="3"/>
        <v>0</v>
      </c>
      <c r="G33" s="38">
        <f t="shared" si="3"/>
        <v>77</v>
      </c>
      <c r="H33" s="25">
        <f t="shared" si="3"/>
        <v>0</v>
      </c>
      <c r="I33" s="25">
        <f t="shared" si="3"/>
        <v>13</v>
      </c>
      <c r="J33" s="25">
        <f t="shared" si="3"/>
        <v>676</v>
      </c>
      <c r="K33" s="26">
        <f t="shared" si="3"/>
        <v>766</v>
      </c>
      <c r="L33" s="33">
        <f t="shared" si="3"/>
        <v>145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3" workbookViewId="0">
      <selection activeCell="L18" sqref="L18:L3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75" t="s">
        <v>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0.25" x14ac:dyDescent="0.35">
      <c r="A4" s="20"/>
      <c r="B4" s="20"/>
      <c r="C4" s="20"/>
      <c r="D4" s="20"/>
      <c r="E4" s="20"/>
      <c r="F4" s="62" t="s">
        <v>57</v>
      </c>
      <c r="G4" s="20"/>
      <c r="H4" s="20"/>
      <c r="I4" s="20"/>
      <c r="J4" s="20"/>
      <c r="K4" s="20"/>
      <c r="L4" s="20"/>
    </row>
    <row r="5" spans="1:12" ht="17.25" x14ac:dyDescent="0.3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3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2" t="s">
        <v>58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93" t="s">
        <v>1</v>
      </c>
      <c r="C16" s="92"/>
      <c r="D16" s="112" t="s">
        <v>62</v>
      </c>
      <c r="E16" s="106" t="s">
        <v>23</v>
      </c>
      <c r="F16" s="106" t="s">
        <v>2</v>
      </c>
      <c r="G16" s="88" t="s">
        <v>3</v>
      </c>
      <c r="H16" s="85"/>
      <c r="I16" s="85"/>
      <c r="J16" s="85"/>
      <c r="K16" s="90" t="s">
        <v>4</v>
      </c>
      <c r="L16" s="108" t="s">
        <v>63</v>
      </c>
    </row>
    <row r="17" spans="1:15" ht="48" customHeight="1" thickBot="1" x14ac:dyDescent="0.35">
      <c r="A17" s="111"/>
      <c r="B17" s="13" t="s">
        <v>5</v>
      </c>
      <c r="C17" s="12" t="s">
        <v>6</v>
      </c>
      <c r="D17" s="113"/>
      <c r="E17" s="107"/>
      <c r="F17" s="107"/>
      <c r="G17" s="37" t="s">
        <v>18</v>
      </c>
      <c r="H17" s="13" t="s">
        <v>19</v>
      </c>
      <c r="I17" s="13" t="s">
        <v>28</v>
      </c>
      <c r="J17" s="13" t="s">
        <v>27</v>
      </c>
      <c r="K17" s="91"/>
      <c r="L17" s="109"/>
    </row>
    <row r="18" spans="1:15" ht="25.5" customHeight="1" thickBot="1" x14ac:dyDescent="0.35">
      <c r="A18" s="80" t="s">
        <v>7</v>
      </c>
      <c r="B18" s="81"/>
      <c r="C18" s="25">
        <f>SUM(C19:C22)</f>
        <v>873</v>
      </c>
      <c r="D18" s="25">
        <f t="shared" ref="D18:E18" si="0">SUM(D19:D22)</f>
        <v>145</v>
      </c>
      <c r="E18" s="25">
        <f t="shared" si="0"/>
        <v>102</v>
      </c>
      <c r="F18" s="28">
        <f t="shared" ref="F18:L18" si="1">SUM(F19:F22)</f>
        <v>0</v>
      </c>
      <c r="G18" s="38">
        <f t="shared" si="1"/>
        <v>91</v>
      </c>
      <c r="H18" s="25">
        <f t="shared" si="1"/>
        <v>0</v>
      </c>
      <c r="I18" s="25">
        <f t="shared" si="1"/>
        <v>17</v>
      </c>
      <c r="J18" s="25">
        <f t="shared" si="1"/>
        <v>735</v>
      </c>
      <c r="K18" s="26">
        <f t="shared" si="1"/>
        <v>843</v>
      </c>
      <c r="L18" s="33">
        <f t="shared" si="1"/>
        <v>73</v>
      </c>
    </row>
    <row r="19" spans="1:15" x14ac:dyDescent="0.3">
      <c r="A19" s="49">
        <v>1</v>
      </c>
      <c r="B19" s="50" t="s">
        <v>9</v>
      </c>
      <c r="C19" s="51">
        <v>66</v>
      </c>
      <c r="D19" s="52">
        <f>Օգոստոս!L19</f>
        <v>0</v>
      </c>
      <c r="E19" s="45">
        <v>11</v>
      </c>
      <c r="F19" s="29">
        <v>0</v>
      </c>
      <c r="G19" s="39">
        <v>2</v>
      </c>
      <c r="H19" s="24">
        <v>0</v>
      </c>
      <c r="I19" s="24">
        <v>0</v>
      </c>
      <c r="J19" s="24">
        <v>46</v>
      </c>
      <c r="K19" s="27">
        <f>G19+H19+I19+J19</f>
        <v>48</v>
      </c>
      <c r="L19" s="34">
        <f>C19+D19-E19-F19-K19</f>
        <v>7</v>
      </c>
    </row>
    <row r="20" spans="1:15" x14ac:dyDescent="0.3">
      <c r="A20" s="2">
        <v>2</v>
      </c>
      <c r="B20" s="3" t="s">
        <v>10</v>
      </c>
      <c r="C20" s="1">
        <v>782</v>
      </c>
      <c r="D20" s="52">
        <f>Օգոստոս!L20</f>
        <v>145</v>
      </c>
      <c r="E20" s="46">
        <v>86</v>
      </c>
      <c r="F20" s="30">
        <v>0</v>
      </c>
      <c r="G20" s="40">
        <v>88</v>
      </c>
      <c r="H20" s="1">
        <v>0</v>
      </c>
      <c r="I20" s="1">
        <v>17</v>
      </c>
      <c r="J20" s="1">
        <v>670</v>
      </c>
      <c r="K20" s="27">
        <f>G20+H20+I20+J20</f>
        <v>775</v>
      </c>
      <c r="L20" s="35">
        <f>C20+D20-E20-F20-K20</f>
        <v>66</v>
      </c>
    </row>
    <row r="21" spans="1:15" x14ac:dyDescent="0.3">
      <c r="A21" s="2">
        <v>3</v>
      </c>
      <c r="B21" s="3" t="s">
        <v>11</v>
      </c>
      <c r="C21" s="1">
        <v>0</v>
      </c>
      <c r="D21" s="52">
        <f>Օգոստոս!L21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5" ht="15" customHeight="1" x14ac:dyDescent="0.3">
      <c r="A22" s="2">
        <v>4</v>
      </c>
      <c r="B22" s="3" t="s">
        <v>29</v>
      </c>
      <c r="C22" s="1">
        <v>25</v>
      </c>
      <c r="D22" s="52">
        <f>Օգոստոս!L22</f>
        <v>0</v>
      </c>
      <c r="E22" s="46">
        <v>5</v>
      </c>
      <c r="F22" s="30">
        <v>0</v>
      </c>
      <c r="G22" s="40">
        <v>1</v>
      </c>
      <c r="H22" s="1">
        <v>0</v>
      </c>
      <c r="I22" s="1">
        <v>0</v>
      </c>
      <c r="J22" s="1">
        <v>19</v>
      </c>
      <c r="K22" s="27">
        <f>G22+H22+I22+J22</f>
        <v>20</v>
      </c>
      <c r="L22" s="35">
        <f>C22+D22-E22-F22-K22</f>
        <v>0</v>
      </c>
    </row>
    <row r="23" spans="1:15" ht="38.25" customHeight="1" x14ac:dyDescent="0.3">
      <c r="A23" s="97" t="s">
        <v>8</v>
      </c>
      <c r="B23" s="98"/>
      <c r="C23" s="5">
        <f>SUM(C24:C27)</f>
        <v>34</v>
      </c>
      <c r="D23" s="5">
        <f>SUM(D24:D27)</f>
        <v>8</v>
      </c>
      <c r="E23" s="47">
        <f t="shared" ref="E23:L23" si="2">SUM(E24:E27)</f>
        <v>12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1</v>
      </c>
      <c r="J23" s="5">
        <f>SUM(J24:J27)</f>
        <v>21</v>
      </c>
      <c r="K23" s="6">
        <f t="shared" si="2"/>
        <v>22</v>
      </c>
      <c r="L23" s="35">
        <f t="shared" si="2"/>
        <v>8</v>
      </c>
    </row>
    <row r="24" spans="1:15" x14ac:dyDescent="0.3">
      <c r="A24" s="22">
        <v>1</v>
      </c>
      <c r="B24" s="23" t="s">
        <v>9</v>
      </c>
      <c r="C24" s="24">
        <v>2</v>
      </c>
      <c r="D24" s="52">
        <f>Օգոստոս!L24</f>
        <v>2</v>
      </c>
      <c r="E24" s="45">
        <v>2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0</v>
      </c>
    </row>
    <row r="25" spans="1:15" x14ac:dyDescent="0.3">
      <c r="A25" s="2">
        <v>2</v>
      </c>
      <c r="B25" s="3" t="s">
        <v>10</v>
      </c>
      <c r="C25" s="1">
        <v>30</v>
      </c>
      <c r="D25" s="52">
        <f>Օգոստոս!L25</f>
        <v>6</v>
      </c>
      <c r="E25" s="46">
        <v>10</v>
      </c>
      <c r="F25" s="30">
        <v>0</v>
      </c>
      <c r="G25" s="40">
        <v>0</v>
      </c>
      <c r="H25" s="1">
        <v>0</v>
      </c>
      <c r="I25" s="1">
        <v>1</v>
      </c>
      <c r="J25" s="1">
        <v>17</v>
      </c>
      <c r="K25" s="27">
        <f>G25+H25+I25+J25</f>
        <v>18</v>
      </c>
      <c r="L25" s="35">
        <f>C25+D25-E25-F25-K25</f>
        <v>8</v>
      </c>
    </row>
    <row r="26" spans="1:15" x14ac:dyDescent="0.3">
      <c r="A26" s="2">
        <v>3</v>
      </c>
      <c r="B26" s="3" t="s">
        <v>11</v>
      </c>
      <c r="C26" s="1">
        <v>0</v>
      </c>
      <c r="D26" s="52">
        <f>Օգոստոս!L26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5" ht="17.25" thickBot="1" x14ac:dyDescent="0.35">
      <c r="A27" s="2">
        <v>4</v>
      </c>
      <c r="B27" s="3" t="s">
        <v>29</v>
      </c>
      <c r="C27" s="1">
        <v>2</v>
      </c>
      <c r="D27" s="52">
        <f>Օգոստոս!L27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  <c r="O27" s="16" t="s">
        <v>59</v>
      </c>
    </row>
    <row r="28" spans="1:15" x14ac:dyDescent="0.3">
      <c r="A28" s="99" t="s">
        <v>12</v>
      </c>
      <c r="B28" s="100"/>
      <c r="C28" s="10">
        <f>SUM(C29:C32)</f>
        <v>5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5</v>
      </c>
      <c r="K28" s="11">
        <f t="shared" si="3"/>
        <v>5</v>
      </c>
      <c r="L28" s="36">
        <f t="shared" si="3"/>
        <v>0</v>
      </c>
    </row>
    <row r="29" spans="1:15" x14ac:dyDescent="0.3">
      <c r="A29" s="22">
        <v>1</v>
      </c>
      <c r="B29" s="23" t="s">
        <v>9</v>
      </c>
      <c r="C29" s="24">
        <v>0</v>
      </c>
      <c r="D29" s="52">
        <f>Օգոստոս!L29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5" ht="22.5" customHeight="1" x14ac:dyDescent="0.3">
      <c r="A30" s="2">
        <v>2</v>
      </c>
      <c r="B30" s="3" t="s">
        <v>10</v>
      </c>
      <c r="C30" s="1">
        <v>5</v>
      </c>
      <c r="D30" s="52">
        <f>Օգոստոս!L30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5</v>
      </c>
      <c r="K30" s="27">
        <f>G30+H30+I30+J30</f>
        <v>5</v>
      </c>
      <c r="L30" s="35">
        <f>C30+D30-E30-F30-K30</f>
        <v>0</v>
      </c>
    </row>
    <row r="31" spans="1:15" x14ac:dyDescent="0.3">
      <c r="A31" s="2">
        <v>3</v>
      </c>
      <c r="B31" s="3" t="s">
        <v>11</v>
      </c>
      <c r="C31" s="1">
        <v>0</v>
      </c>
      <c r="D31" s="52">
        <f>Օգոստոս!L31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5" ht="17.25" thickBot="1" x14ac:dyDescent="0.35">
      <c r="A32" s="7">
        <v>4</v>
      </c>
      <c r="B32" s="8" t="s">
        <v>29</v>
      </c>
      <c r="C32" s="9">
        <v>0</v>
      </c>
      <c r="D32" s="52">
        <f>Օգոստոս!L32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80" t="s">
        <v>13</v>
      </c>
      <c r="B33" s="81"/>
      <c r="C33" s="25">
        <f t="shared" ref="C33:L33" si="4">C18+C28</f>
        <v>878</v>
      </c>
      <c r="D33" s="4">
        <f t="shared" si="4"/>
        <v>145</v>
      </c>
      <c r="E33" s="44">
        <f t="shared" si="4"/>
        <v>102</v>
      </c>
      <c r="F33" s="28">
        <f t="shared" si="4"/>
        <v>0</v>
      </c>
      <c r="G33" s="38">
        <f t="shared" si="4"/>
        <v>91</v>
      </c>
      <c r="H33" s="25">
        <f t="shared" si="4"/>
        <v>0</v>
      </c>
      <c r="I33" s="25">
        <f t="shared" si="4"/>
        <v>17</v>
      </c>
      <c r="J33" s="25">
        <f t="shared" si="4"/>
        <v>740</v>
      </c>
      <c r="K33" s="26">
        <f t="shared" si="4"/>
        <v>848</v>
      </c>
      <c r="L33" s="33">
        <f t="shared" si="4"/>
        <v>73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https:/mul2.gov.am/tasks/1062721/oneclick?token=92882e4fab4853bde19bf88b8e18f675</cp:keywords>
  <cp:lastModifiedBy/>
  <dcterms:created xsi:type="dcterms:W3CDTF">2015-06-05T18:17:20Z</dcterms:created>
  <dcterms:modified xsi:type="dcterms:W3CDTF">2026-05-29T12:42:09Z</dcterms:modified>
</cp:coreProperties>
</file>